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am Drives\แบบขออนุมัติกำหนดตำแหน่ง62\"/>
    </mc:Choice>
  </mc:AlternateContent>
  <bookViews>
    <workbookView xWindow="0" yWindow="0" windowWidth="14265" windowHeight="13650" activeTab="4"/>
  </bookViews>
  <sheets>
    <sheet name="HR-TT๑" sheetId="3" r:id="rId1"/>
    <sheet name="HR-TT๒" sheetId="4" r:id="rId2"/>
    <sheet name="HR-TO๑" sheetId="2" r:id="rId3"/>
    <sheet name="HR-TO๒ " sheetId="7" r:id="rId4"/>
    <sheet name="HR-TT-TO" sheetId="1" r:id="rId5"/>
    <sheet name="Budget" sheetId="6" r:id="rId6"/>
  </sheets>
  <definedNames>
    <definedName name="_xlnm.Print_Titles" localSheetId="3">'HR-TO๒ '!$5:$7</definedName>
    <definedName name="_xlnm.Print_Titles" localSheetId="1">'HR-TT๒'!$5:$9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4" l="1"/>
  <c r="P134" i="4"/>
  <c r="P12" i="4"/>
  <c r="P55" i="4"/>
  <c r="L130" i="4" l="1"/>
  <c r="H130" i="4"/>
  <c r="L129" i="4"/>
  <c r="H129" i="4"/>
  <c r="P129" i="4" s="1"/>
  <c r="L128" i="4"/>
  <c r="H128" i="4"/>
  <c r="L127" i="4"/>
  <c r="H127" i="4"/>
  <c r="L133" i="4"/>
  <c r="H133" i="4"/>
  <c r="L132" i="4"/>
  <c r="H132" i="4"/>
  <c r="L131" i="4"/>
  <c r="H131" i="4"/>
  <c r="L110" i="4"/>
  <c r="H110" i="4"/>
  <c r="L108" i="4"/>
  <c r="H108" i="4"/>
  <c r="L107" i="4"/>
  <c r="H107" i="4"/>
  <c r="L106" i="4"/>
  <c r="H106" i="4"/>
  <c r="L105" i="4"/>
  <c r="H105" i="4"/>
  <c r="L104" i="4"/>
  <c r="H104" i="4"/>
  <c r="L103" i="4"/>
  <c r="H103" i="4"/>
  <c r="L102" i="4"/>
  <c r="H102" i="4"/>
  <c r="L114" i="4"/>
  <c r="H114" i="4"/>
  <c r="L113" i="4"/>
  <c r="H113" i="4"/>
  <c r="L112" i="4"/>
  <c r="H112" i="4"/>
  <c r="L111" i="4"/>
  <c r="H111" i="4"/>
  <c r="L125" i="4"/>
  <c r="H125" i="4"/>
  <c r="L124" i="4"/>
  <c r="H124" i="4"/>
  <c r="L123" i="4"/>
  <c r="H123" i="4"/>
  <c r="L118" i="4"/>
  <c r="H118" i="4"/>
  <c r="L117" i="4"/>
  <c r="H117" i="4"/>
  <c r="L116" i="4"/>
  <c r="H116" i="4"/>
  <c r="L90" i="4"/>
  <c r="H90" i="4"/>
  <c r="L120" i="4"/>
  <c r="H120" i="4"/>
  <c r="L119" i="4"/>
  <c r="H119" i="4"/>
  <c r="L88" i="4"/>
  <c r="H88" i="4"/>
  <c r="L87" i="4"/>
  <c r="H87" i="4"/>
  <c r="L86" i="4"/>
  <c r="H86" i="4"/>
  <c r="L122" i="4"/>
  <c r="H122" i="4"/>
  <c r="L121" i="4"/>
  <c r="H121" i="4"/>
  <c r="L89" i="4"/>
  <c r="H89" i="4"/>
  <c r="L85" i="4"/>
  <c r="H85" i="4"/>
  <c r="L98" i="4"/>
  <c r="H98" i="4"/>
  <c r="L97" i="4"/>
  <c r="H97" i="4"/>
  <c r="L96" i="4"/>
  <c r="H96" i="4"/>
  <c r="L95" i="4"/>
  <c r="H95" i="4"/>
  <c r="L94" i="4"/>
  <c r="H94" i="4"/>
  <c r="L93" i="4"/>
  <c r="H93" i="4"/>
  <c r="H82" i="4"/>
  <c r="L84" i="4"/>
  <c r="H84" i="4"/>
  <c r="L83" i="4"/>
  <c r="H83" i="4"/>
  <c r="L82" i="4"/>
  <c r="L81" i="4"/>
  <c r="H81" i="4"/>
  <c r="L80" i="4"/>
  <c r="H80" i="4"/>
  <c r="L79" i="4"/>
  <c r="H79" i="4"/>
  <c r="L69" i="4"/>
  <c r="H69" i="4"/>
  <c r="L67" i="4"/>
  <c r="H67" i="4"/>
  <c r="P67" i="4" s="1"/>
  <c r="L66" i="4"/>
  <c r="H66" i="4"/>
  <c r="L65" i="4"/>
  <c r="H65" i="4"/>
  <c r="P65" i="4" s="1"/>
  <c r="L64" i="4"/>
  <c r="H64" i="4"/>
  <c r="L63" i="4"/>
  <c r="H63" i="4"/>
  <c r="P63" i="4" s="1"/>
  <c r="L62" i="4"/>
  <c r="H62" i="4"/>
  <c r="L77" i="4"/>
  <c r="H77" i="4"/>
  <c r="P77" i="4" s="1"/>
  <c r="L76" i="4"/>
  <c r="H76" i="4"/>
  <c r="L74" i="4"/>
  <c r="H74" i="4"/>
  <c r="P74" i="4" s="1"/>
  <c r="L73" i="4"/>
  <c r="H73" i="4"/>
  <c r="L72" i="4"/>
  <c r="H72" i="4"/>
  <c r="P72" i="4" s="1"/>
  <c r="L71" i="4"/>
  <c r="H71" i="4"/>
  <c r="L70" i="4"/>
  <c r="H70" i="4"/>
  <c r="P70" i="4" s="1"/>
  <c r="L59" i="4"/>
  <c r="H59" i="4"/>
  <c r="L58" i="4"/>
  <c r="H58" i="4"/>
  <c r="P58" i="4" s="1"/>
  <c r="L57" i="4"/>
  <c r="H57" i="4"/>
  <c r="L56" i="4"/>
  <c r="H56" i="4"/>
  <c r="P56" i="4" s="1"/>
  <c r="L55" i="4"/>
  <c r="H55" i="4"/>
  <c r="L54" i="4"/>
  <c r="H54" i="4"/>
  <c r="P54" i="4" s="1"/>
  <c r="L53" i="4"/>
  <c r="H53" i="4"/>
  <c r="L52" i="4"/>
  <c r="H52" i="4"/>
  <c r="P52" i="4" s="1"/>
  <c r="L50" i="4"/>
  <c r="H50" i="4"/>
  <c r="L49" i="4"/>
  <c r="H49" i="4"/>
  <c r="P49" i="4" s="1"/>
  <c r="L48" i="4"/>
  <c r="H48" i="4"/>
  <c r="L47" i="4"/>
  <c r="H47" i="4"/>
  <c r="P47" i="4" s="1"/>
  <c r="L46" i="4"/>
  <c r="H46" i="4"/>
  <c r="L45" i="4"/>
  <c r="H45" i="4"/>
  <c r="P45" i="4" s="1"/>
  <c r="L44" i="4"/>
  <c r="H44" i="4"/>
  <c r="L43" i="4"/>
  <c r="H43" i="4"/>
  <c r="L78" i="4"/>
  <c r="H78" i="4"/>
  <c r="L60" i="4"/>
  <c r="H60" i="4"/>
  <c r="L40" i="4"/>
  <c r="H40" i="4"/>
  <c r="L39" i="4"/>
  <c r="H39" i="4"/>
  <c r="L38" i="4"/>
  <c r="H38" i="4"/>
  <c r="L100" i="4"/>
  <c r="H100" i="4"/>
  <c r="L99" i="4"/>
  <c r="H99" i="4"/>
  <c r="L32" i="4"/>
  <c r="H32" i="4"/>
  <c r="L31" i="4"/>
  <c r="H31" i="4"/>
  <c r="L30" i="4"/>
  <c r="H30" i="4"/>
  <c r="L29" i="4"/>
  <c r="H29" i="4"/>
  <c r="L28" i="4"/>
  <c r="H28" i="4"/>
  <c r="L27" i="4"/>
  <c r="H27" i="4"/>
  <c r="L36" i="4"/>
  <c r="H36" i="4"/>
  <c r="P36" i="4" s="1"/>
  <c r="L35" i="4"/>
  <c r="H35" i="4"/>
  <c r="L34" i="4"/>
  <c r="H34" i="4"/>
  <c r="L33" i="4"/>
  <c r="H33" i="4"/>
  <c r="L37" i="4"/>
  <c r="L25" i="4"/>
  <c r="L24" i="4"/>
  <c r="L23" i="4"/>
  <c r="H37" i="4"/>
  <c r="H25" i="4"/>
  <c r="H24" i="4"/>
  <c r="H23" i="4"/>
  <c r="O148" i="4"/>
  <c r="N148" i="4"/>
  <c r="K148" i="4"/>
  <c r="J148" i="4"/>
  <c r="G148" i="4"/>
  <c r="F148" i="4"/>
  <c r="O134" i="4"/>
  <c r="N134" i="4"/>
  <c r="K134" i="4"/>
  <c r="J134" i="4"/>
  <c r="G134" i="4"/>
  <c r="F134" i="4"/>
  <c r="P33" i="4" l="1"/>
  <c r="P35" i="4"/>
  <c r="P27" i="4"/>
  <c r="P29" i="4"/>
  <c r="P31" i="4"/>
  <c r="P99" i="4"/>
  <c r="P40" i="4"/>
  <c r="P59" i="4"/>
  <c r="P130" i="4"/>
  <c r="P127" i="4"/>
  <c r="F149" i="4"/>
  <c r="N149" i="4"/>
  <c r="P132" i="4"/>
  <c r="P128" i="4"/>
  <c r="P93" i="4"/>
  <c r="P95" i="4"/>
  <c r="P97" i="4"/>
  <c r="P121" i="4"/>
  <c r="P86" i="4"/>
  <c r="P88" i="4"/>
  <c r="P120" i="4"/>
  <c r="P116" i="4"/>
  <c r="P118" i="4"/>
  <c r="P113" i="4"/>
  <c r="P102" i="4"/>
  <c r="P104" i="4"/>
  <c r="P106" i="4"/>
  <c r="P108" i="4"/>
  <c r="P79" i="4"/>
  <c r="P81" i="4"/>
  <c r="P85" i="4"/>
  <c r="P131" i="4"/>
  <c r="P133" i="4"/>
  <c r="P23" i="4"/>
  <c r="P39" i="4"/>
  <c r="P60" i="4"/>
  <c r="P28" i="4"/>
  <c r="P32" i="4"/>
  <c r="P46" i="4"/>
  <c r="P50" i="4"/>
  <c r="P94" i="4"/>
  <c r="P96" i="4"/>
  <c r="P98" i="4"/>
  <c r="P122" i="4"/>
  <c r="P105" i="4"/>
  <c r="P110" i="4"/>
  <c r="P114" i="4"/>
  <c r="P111" i="4"/>
  <c r="P80" i="4"/>
  <c r="P89" i="4"/>
  <c r="P83" i="4"/>
  <c r="P24" i="4"/>
  <c r="P37" i="4"/>
  <c r="P125" i="4"/>
  <c r="P112" i="4"/>
  <c r="P103" i="4"/>
  <c r="P107" i="4"/>
  <c r="P82" i="4"/>
  <c r="P87" i="4"/>
  <c r="P119" i="4"/>
  <c r="P25" i="4"/>
  <c r="P34" i="4"/>
  <c r="P30" i="4"/>
  <c r="P38" i="4"/>
  <c r="P78" i="4"/>
  <c r="P44" i="4"/>
  <c r="P48" i="4"/>
  <c r="P53" i="4"/>
  <c r="P57" i="4"/>
  <c r="P71" i="4"/>
  <c r="P73" i="4"/>
  <c r="P76" i="4"/>
  <c r="P62" i="4"/>
  <c r="P64" i="4"/>
  <c r="P66" i="4"/>
  <c r="P69" i="4"/>
  <c r="P84" i="4"/>
  <c r="P124" i="4"/>
  <c r="P100" i="4"/>
  <c r="J149" i="4"/>
  <c r="P90" i="4"/>
  <c r="P117" i="4"/>
  <c r="P123" i="4"/>
  <c r="K149" i="4"/>
  <c r="L149" i="4" s="1"/>
  <c r="L148" i="4"/>
  <c r="G149" i="4"/>
  <c r="O149" i="4"/>
  <c r="L134" i="4"/>
  <c r="I71" i="7"/>
  <c r="J71" i="7"/>
  <c r="K71" i="7"/>
  <c r="I72" i="7"/>
  <c r="J72" i="7"/>
  <c r="K72" i="7"/>
  <c r="I73" i="7"/>
  <c r="J73" i="7"/>
  <c r="K73" i="7"/>
  <c r="I74" i="7"/>
  <c r="J74" i="7"/>
  <c r="K74" i="7"/>
  <c r="I75" i="7"/>
  <c r="J75" i="7"/>
  <c r="K75" i="7"/>
  <c r="I76" i="7"/>
  <c r="J76" i="7"/>
  <c r="K76" i="7"/>
  <c r="I77" i="7"/>
  <c r="J77" i="7"/>
  <c r="K77" i="7"/>
  <c r="I78" i="7"/>
  <c r="J78" i="7"/>
  <c r="K78" i="7"/>
  <c r="I79" i="7"/>
  <c r="J79" i="7"/>
  <c r="K79" i="7"/>
  <c r="I80" i="7"/>
  <c r="J80" i="7"/>
  <c r="K80" i="7"/>
  <c r="I81" i="7"/>
  <c r="J81" i="7"/>
  <c r="K81" i="7"/>
  <c r="I82" i="7"/>
  <c r="J82" i="7"/>
  <c r="K82" i="7"/>
  <c r="I63" i="7"/>
  <c r="J63" i="7"/>
  <c r="K63" i="7"/>
  <c r="H143" i="4" l="1"/>
  <c r="L143" i="4"/>
  <c r="H144" i="4"/>
  <c r="L144" i="4"/>
  <c r="H145" i="4"/>
  <c r="L145" i="4"/>
  <c r="H146" i="4"/>
  <c r="L146" i="4"/>
  <c r="H139" i="4"/>
  <c r="L139" i="4"/>
  <c r="H140" i="4"/>
  <c r="L140" i="4"/>
  <c r="H141" i="4"/>
  <c r="L141" i="4"/>
  <c r="H142" i="4"/>
  <c r="L142" i="4"/>
  <c r="H147" i="4"/>
  <c r="L147" i="4"/>
  <c r="H18" i="4"/>
  <c r="L18" i="4"/>
  <c r="H19" i="4"/>
  <c r="L19" i="4"/>
  <c r="H20" i="4"/>
  <c r="L20" i="4"/>
  <c r="H21" i="4"/>
  <c r="L21" i="4"/>
  <c r="H22" i="4"/>
  <c r="L22" i="4"/>
  <c r="H15" i="4"/>
  <c r="L15" i="4"/>
  <c r="H16" i="4"/>
  <c r="L16" i="4"/>
  <c r="H17" i="4"/>
  <c r="L17" i="4"/>
  <c r="P16" i="4" l="1"/>
  <c r="P22" i="4"/>
  <c r="P20" i="4"/>
  <c r="P18" i="4"/>
  <c r="P147" i="4"/>
  <c r="P141" i="4"/>
  <c r="P19" i="4"/>
  <c r="P142" i="4"/>
  <c r="P140" i="4"/>
  <c r="P144" i="4"/>
  <c r="P17" i="4"/>
  <c r="P146" i="4"/>
  <c r="P15" i="4"/>
  <c r="P21" i="4"/>
  <c r="P139" i="4"/>
  <c r="P145" i="4"/>
  <c r="P143" i="4"/>
  <c r="E57" i="7"/>
  <c r="E56" i="7"/>
  <c r="I52" i="7"/>
  <c r="J52" i="7"/>
  <c r="K52" i="7"/>
  <c r="I53" i="7"/>
  <c r="J53" i="7"/>
  <c r="K53" i="7"/>
  <c r="I54" i="7"/>
  <c r="J54" i="7"/>
  <c r="K54" i="7"/>
  <c r="E24" i="7"/>
  <c r="E47" i="7"/>
  <c r="E46" i="7"/>
  <c r="I26" i="7"/>
  <c r="J26" i="7"/>
  <c r="K26" i="7"/>
  <c r="I27" i="7"/>
  <c r="J27" i="7"/>
  <c r="K27" i="7"/>
  <c r="I22" i="7"/>
  <c r="J22" i="7"/>
  <c r="K22" i="7"/>
  <c r="I23" i="7"/>
  <c r="J23" i="7"/>
  <c r="K23" i="7"/>
  <c r="I59" i="7" l="1"/>
  <c r="J59" i="7"/>
  <c r="K59" i="7"/>
  <c r="I60" i="7"/>
  <c r="J60" i="7"/>
  <c r="K60" i="7"/>
  <c r="I61" i="7"/>
  <c r="J61" i="7"/>
  <c r="K61" i="7"/>
  <c r="I43" i="7"/>
  <c r="J43" i="7"/>
  <c r="K43" i="7"/>
  <c r="I44" i="7"/>
  <c r="J44" i="7"/>
  <c r="K44" i="7"/>
  <c r="I45" i="7"/>
  <c r="J45" i="7"/>
  <c r="K45" i="7"/>
  <c r="I46" i="7"/>
  <c r="J46" i="7"/>
  <c r="K46" i="7"/>
  <c r="I47" i="7"/>
  <c r="J47" i="7"/>
  <c r="K47" i="7"/>
  <c r="I48" i="7"/>
  <c r="J48" i="7"/>
  <c r="K48" i="7"/>
  <c r="I49" i="7"/>
  <c r="J49" i="7"/>
  <c r="K49" i="7"/>
  <c r="I50" i="7"/>
  <c r="J50" i="7"/>
  <c r="K50" i="7"/>
  <c r="I51" i="7"/>
  <c r="J51" i="7"/>
  <c r="K51" i="7"/>
  <c r="I55" i="7"/>
  <c r="J55" i="7"/>
  <c r="K55" i="7"/>
  <c r="I56" i="7"/>
  <c r="J56" i="7"/>
  <c r="K56" i="7"/>
  <c r="I57" i="7"/>
  <c r="J57" i="7"/>
  <c r="K57" i="7"/>
  <c r="I12" i="7"/>
  <c r="J12" i="7"/>
  <c r="K12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J19" i="7"/>
  <c r="K19" i="7"/>
  <c r="I20" i="7"/>
  <c r="J20" i="7"/>
  <c r="K20" i="7"/>
  <c r="I21" i="7"/>
  <c r="J21" i="7"/>
  <c r="K21" i="7"/>
  <c r="I24" i="7"/>
  <c r="J24" i="7"/>
  <c r="K24" i="7"/>
  <c r="I25" i="7"/>
  <c r="J25" i="7"/>
  <c r="K25" i="7"/>
  <c r="I29" i="7" l="1"/>
  <c r="J29" i="7"/>
  <c r="K29" i="7"/>
  <c r="I30" i="7"/>
  <c r="J30" i="7"/>
  <c r="K30" i="7"/>
  <c r="I31" i="7"/>
  <c r="J31" i="7"/>
  <c r="K31" i="7"/>
  <c r="I32" i="7"/>
  <c r="J32" i="7"/>
  <c r="K32" i="7"/>
  <c r="I33" i="7"/>
  <c r="J33" i="7"/>
  <c r="K33" i="7"/>
  <c r="I34" i="7"/>
  <c r="J34" i="7"/>
  <c r="K34" i="7"/>
  <c r="I35" i="7"/>
  <c r="J35" i="7"/>
  <c r="K35" i="7"/>
  <c r="I36" i="7"/>
  <c r="J36" i="7"/>
  <c r="K36" i="7"/>
  <c r="I37" i="7"/>
  <c r="J37" i="7"/>
  <c r="K37" i="7"/>
  <c r="I38" i="7"/>
  <c r="J38" i="7"/>
  <c r="K38" i="7"/>
  <c r="I39" i="7"/>
  <c r="J39" i="7"/>
  <c r="K39" i="7"/>
  <c r="I40" i="7"/>
  <c r="J40" i="7"/>
  <c r="K40" i="7"/>
  <c r="K84" i="7"/>
  <c r="J84" i="7"/>
  <c r="I84" i="7"/>
  <c r="K70" i="7"/>
  <c r="J70" i="7"/>
  <c r="I70" i="7"/>
  <c r="K69" i="7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2" i="7"/>
  <c r="J62" i="7"/>
  <c r="I62" i="7"/>
  <c r="K58" i="7"/>
  <c r="J58" i="7"/>
  <c r="I58" i="7"/>
  <c r="K41" i="7"/>
  <c r="J41" i="7"/>
  <c r="I41" i="7"/>
  <c r="K28" i="7"/>
  <c r="J28" i="7"/>
  <c r="I28" i="7"/>
  <c r="K11" i="7"/>
  <c r="J11" i="7"/>
  <c r="I11" i="7"/>
  <c r="K10" i="7"/>
  <c r="J10" i="7"/>
  <c r="I10" i="7"/>
  <c r="K9" i="7"/>
  <c r="J9" i="7"/>
  <c r="I9" i="7"/>
  <c r="K8" i="7"/>
  <c r="J8" i="7"/>
  <c r="I8" i="7"/>
  <c r="I85" i="7" l="1"/>
  <c r="I86" i="7" s="1"/>
  <c r="I87" i="7" s="1"/>
  <c r="J85" i="7"/>
  <c r="J86" i="7" s="1"/>
  <c r="J87" i="7" s="1"/>
  <c r="K85" i="7"/>
  <c r="K86" i="7" s="1"/>
  <c r="K87" i="7" s="1"/>
  <c r="J88" i="7" l="1"/>
  <c r="L138" i="4"/>
  <c r="L137" i="4"/>
  <c r="L136" i="4"/>
  <c r="L14" i="4"/>
  <c r="L13" i="4"/>
  <c r="L12" i="4"/>
  <c r="H149" i="4"/>
  <c r="P149" i="4" s="1"/>
  <c r="H148" i="4"/>
  <c r="P148" i="4" s="1"/>
  <c r="H138" i="4"/>
  <c r="P138" i="4" s="1"/>
  <c r="H137" i="4"/>
  <c r="P137" i="4" s="1"/>
  <c r="H136" i="4"/>
  <c r="P136" i="4" s="1"/>
  <c r="H134" i="4"/>
  <c r="H13" i="4"/>
  <c r="P13" i="4" s="1"/>
  <c r="H14" i="4"/>
  <c r="H12" i="4"/>
  <c r="P14" i="4" l="1"/>
</calcChain>
</file>

<file path=xl/sharedStrings.xml><?xml version="1.0" encoding="utf-8"?>
<sst xmlns="http://schemas.openxmlformats.org/spreadsheetml/2006/main" count="793" uniqueCount="471">
  <si>
    <t>ชื่อส่วนงาน (ระดับกอง/ส่วน/โครงการ)</t>
  </si>
  <si>
    <t>๒. จ้างแทน</t>
  </si>
  <si>
    <t>อาจารย์</t>
  </si>
  <si>
    <t>โครงการ__________</t>
  </si>
  <si>
    <t>อาจารย์ประจำหลักสูตร (สาขา...)</t>
  </si>
  <si>
    <t>ชื่อตำแหน่ง</t>
  </si>
  <si>
    <t>ชื่อ...ฉายา/นามสกุล.........</t>
  </si>
  <si>
    <t>ชื่อ  ฉายา/นามสกุล</t>
  </si>
  <si>
    <t>ที่</t>
  </si>
  <si>
    <t>ส่วนงาน</t>
  </si>
  <si>
    <t>นักจัดการงานทั่วไป</t>
  </si>
  <si>
    <t>๑.เงินรายได้ส่วนงาน</t>
  </si>
  <si>
    <t xml:space="preserve">ประเภทวิชาการ </t>
  </si>
  <si>
    <t>นักวิชาการการเงินและบัญชี</t>
  </si>
  <si>
    <t>ชื่อ-ฉายา/นามสกุล</t>
  </si>
  <si>
    <t>ชื่อ-นามสกุล</t>
  </si>
  <si>
    <t>นักวิชาการศึกษา</t>
  </si>
  <si>
    <t>อาจารย์ผู้รับผิดชอบหลักสูตร</t>
  </si>
  <si>
    <t>๑. จ้างต่อ</t>
  </si>
  <si>
    <t xml:space="preserve"> ตำแหน่ง</t>
  </si>
  <si>
    <t xml:space="preserve">รับรองตามนี้  </t>
  </si>
  <si>
    <t xml:space="preserve">                                                 </t>
  </si>
  <si>
    <t>หัวหน้าส่วนงาน</t>
  </si>
  <si>
    <t>(</t>
  </si>
  <si>
    <t>)</t>
  </si>
  <si>
    <t>สำนัก/สถาบัน.....................................</t>
  </si>
  <si>
    <t>ส่วน.................</t>
  </si>
  <si>
    <t>คณะ......................................................</t>
  </si>
  <si>
    <t>สนง.คณบดี</t>
  </si>
  <si>
    <t>ภาควิชา........................................</t>
  </si>
  <si>
    <t>วิทยาลัย...............................................</t>
  </si>
  <si>
    <t>สนง.วิทยาลัย</t>
  </si>
  <si>
    <t>-</t>
  </si>
  <si>
    <t>ผู้จัดทำข้อมูล</t>
  </si>
  <si>
    <t>*กรณีเป็นอาจารย์ประจำหลักสูตร</t>
  </si>
  <si>
    <t xml:space="preserve"> -นักจัดการงานทั่วไป</t>
  </si>
  <si>
    <t>อัตรา</t>
  </si>
  <si>
    <t xml:space="preserve"> -นักวิชาการการเงินและบัญชี</t>
  </si>
  <si>
    <t xml:space="preserve"> -นักวิชาการพัสดุ</t>
  </si>
  <si>
    <t>ข้อมูลส่วนงาน</t>
  </si>
  <si>
    <t>กรอบอัตรากำลัง   จำนวน</t>
  </si>
  <si>
    <t>รูป/คน</t>
  </si>
  <si>
    <t>อัตรากำลังที่มีอยู่จริง จำนวน</t>
  </si>
  <si>
    <t xml:space="preserve">โครงสร้างของส่วนงาน (สนับสนุนการจัดการศึกษา) </t>
  </si>
  <si>
    <t>โครงสร้างของส่วนงาน (จัดการเรียนการสอน)</t>
  </si>
  <si>
    <t xml:space="preserve"> -นักวิชาการศึกษา</t>
  </si>
  <si>
    <t xml:space="preserve"> -อาจารย์</t>
  </si>
  <si>
    <t xml:space="preserve"> -ผู้ช่วยศาสตราจารย์</t>
  </si>
  <si>
    <t xml:space="preserve"> -รองศาสตราจารย์</t>
  </si>
  <si>
    <t>ชื่อรายวิชา</t>
  </si>
  <si>
    <t>จำนวนนิสิต</t>
  </si>
  <si>
    <t>ที่ลงทะเบียนเรียน</t>
  </si>
  <si>
    <t>ระดับ</t>
  </si>
  <si>
    <t>จำนวน</t>
  </si>
  <si>
    <t>กลุ่ม</t>
  </si>
  <si>
    <t>ชั่วโมง</t>
  </si>
  <si>
    <t>รวมชั่วโมง</t>
  </si>
  <si>
    <t>บรรยายต่อ</t>
  </si>
  <si>
    <t>สัปดาห์</t>
  </si>
  <si>
    <t>อาจารย์ที่</t>
  </si>
  <si>
    <t>รับผิดชอบ</t>
  </si>
  <si>
    <t>ภาคบรรยาย</t>
  </si>
  <si>
    <t>ปฏิบัติต่อ</t>
  </si>
  <si>
    <t>ภาคปฏิบัติ</t>
  </si>
  <si>
    <t>ที่พึงมี</t>
  </si>
  <si>
    <t>(๑)</t>
  </si>
  <si>
    <t>(๒)</t>
  </si>
  <si>
    <t>(๓)</t>
  </si>
  <si>
    <t>(๔)</t>
  </si>
  <si>
    <t>(๕)</t>
  </si>
  <si>
    <t>(๖)</t>
  </si>
  <si>
    <t>(๗)</t>
  </si>
  <si>
    <t>(๘)</t>
  </si>
  <si>
    <t>(๙)</t>
  </si>
  <si>
    <t>(๑๐)</t>
  </si>
  <si>
    <t>(๑๑)</t>
  </si>
  <si>
    <t>(๑๒)</t>
  </si>
  <si>
    <t>ใน</t>
  </si>
  <si>
    <t>คณะ</t>
  </si>
  <si>
    <t>นอก</t>
  </si>
  <si>
    <t>การ</t>
  </si>
  <si>
    <t>ศึกษา</t>
  </si>
  <si>
    <t>หน่วย</t>
  </si>
  <si>
    <t>กิต</t>
  </si>
  <si>
    <t>บริการ</t>
  </si>
  <si>
    <t>งาน</t>
  </si>
  <si>
    <t>วิจัย</t>
  </si>
  <si>
    <t>๑. คณาจารย์  จำนวน</t>
  </si>
  <si>
    <t>รูปหรือคน</t>
  </si>
  <si>
    <t>หมายเหตุ</t>
  </si>
  <si>
    <t>๑. กรณีของภาคปฏิบัติ ช่องรวมชั่วโมงปฏิบัติต่อสัปดาห์ต้องแปลงเป็นชั่วโมงบรรยายต่อสัปดาห์ โดยนำ ๑.๕</t>
  </si>
  <si>
    <t xml:space="preserve">   ไปหารชั่วโมงปฏิบัติ</t>
  </si>
  <si>
    <t>๒. จำนวนคณาจารย์ที่พึงมีต่อภาคการศึกษา</t>
  </si>
  <si>
    <t xml:space="preserve">       =  รวมจำนวนชั่วโมงบรรยายทั้งปีการศึกษา+รวมชั่วโมงปฏิบัติทั้งปีการศึกษา</t>
  </si>
  <si>
    <t>คำอธิบายข้อมูลภาระงานของอาจารย์ระดับปริญญาตรีและระดับบัณฑิตศึกษา ดังนี้</t>
  </si>
  <si>
    <t>ช่อง (๑) หมายถึง</t>
  </si>
  <si>
    <t>จำนวนหน่วยกิตที่ระบุไว้ในหลักสูตร</t>
  </si>
  <si>
    <t>ช่อง (๒) หมายถึง</t>
  </si>
  <si>
    <t>จำนวนนิสิตที่คณะรับผิดชอบสอน</t>
  </si>
  <si>
    <t>ช่อง (๓) หมายถึง</t>
  </si>
  <si>
    <t>ระดับการศึกษาตามหลักสูตร (ปริญญาตรี ประกาศนียบัตรบัณฑิต หรือ โท หรือ เอก)</t>
  </si>
  <si>
    <t>ช่อง (๔) หมายถึง</t>
  </si>
  <si>
    <t>จำนวนกลุ่มหรือห้องเรียน ที่แบ่งเพื่อจัดการเรียนการสอน</t>
  </si>
  <si>
    <t>ช่อง (๕) หมายถึง</t>
  </si>
  <si>
    <t>จำนวนชั่วโมงบรรยายต่อสัปดาห์ต่อภาคการศึกษาตามตารางสอน</t>
  </si>
  <si>
    <t>ช่อง (๖) หมายถึง</t>
  </si>
  <si>
    <t>ช่อง (๔) x (๕)</t>
  </si>
  <si>
    <t>ช่อง (๗) หมายถึง</t>
  </si>
  <si>
    <t>จำนวนกลุ่มหรือห้องเรียน ที่แบ่งเพื่อศึกษาภาคปฏิบัติ</t>
  </si>
  <si>
    <t>ช่อง (๘) หมายถึง</t>
  </si>
  <si>
    <t>จำนวนชั่วโมงที่ศึกษาภาคปฏิบัติ</t>
  </si>
  <si>
    <t>ช่อง (๙) หมายถึง</t>
  </si>
  <si>
    <t>ช่อง     (๗) x (๘)      ทั้งนี้ การสอนภาคปฏิบัติ ๑.๕ ชั่วโมง = ๑ ชั่วโมงบรรยาย</t>
  </si>
  <si>
    <t>ช่อง (๑๐) หมายถึง</t>
  </si>
  <si>
    <t>ปริมาณงานวิจัยที่กำหนดให้ ๑๐ % ของช่อง (๖) + (๙)   เฉพาะที่ได้รับมอบหมายจากมหาวิทยาลัย</t>
  </si>
  <si>
    <t>ช่อง (๑๑) หมายถึง</t>
  </si>
  <si>
    <t>ภาระงานบริการวิชาการที่ปฏิบัติจริงต่อสัปดาห์ต่อภาคการศึกษา  หารด้วย ๓  (กำหนดให้ ๓ ชั่วโมงทำการ = ๑ หน่วยชั่วโมง ทั้งนี้เฉพาะที่ได้รับมอบหมาย</t>
  </si>
  <si>
    <t>จากมหาวิทยาลัย</t>
  </si>
  <si>
    <t>กรณีปริญญาตรี</t>
  </si>
  <si>
    <t xml:space="preserve">ช่อง (๑๒) หมายถึง  </t>
  </si>
  <si>
    <t xml:space="preserve">      =</t>
  </si>
  <si>
    <t xml:space="preserve">ผลรวมทั้งปีการศึกษา (๖) + (๙) + (๑๐) + (๑๑)  </t>
  </si>
  <si>
    <t>กรณีบัณฑิตศึกษา</t>
  </si>
  <si>
    <t>มหาวิทยาลัยมหาจุฬาลงกรณราชวิทยาลัย</t>
  </si>
  <si>
    <t>คณะ/วิทยาลัย</t>
  </si>
  <si>
    <t>รายละเอียดการปฏิบัติงาน</t>
  </si>
  <si>
    <t>ปริมาณงาน/ปี</t>
  </si>
  <si>
    <t>หน่วยนับ</t>
  </si>
  <si>
    <t>นาที</t>
  </si>
  <si>
    <t>วัน</t>
  </si>
  <si>
    <t>ระยะเวลาที่ใช้ปฏิบัติงานรวม</t>
  </si>
  <si>
    <t>รวม</t>
  </si>
  <si>
    <t>แปลงนาทีเป็นชั่วโมง</t>
  </si>
  <si>
    <t>แปลงชั่วโมงเป็นวัน</t>
  </si>
  <si>
    <t>จำนวนอัตรากำลังที่พึงมี</t>
  </si>
  <si>
    <t>๑. การคิดปริมาณงาน คิดปริมาณงานรวมใน ๑ ปี</t>
  </si>
  <si>
    <t>๒. กำหนดให้ ๑ วัน = ๗ ชั่วโมงทำการ</t>
  </si>
  <si>
    <t>๓. กำหนดให้ ๑ คน ทำงาน ๒๓๐ วันต่อปี</t>
  </si>
  <si>
    <t>๔. อัตรากำลังที่พึงมี =   ระยะเวลาที่ใช้ในการปฏิบัติงานรวมทั้งหมด (วัน)</t>
  </si>
  <si>
    <t>๓. จ้างผู้เกษียณ</t>
  </si>
  <si>
    <t>คำอธิบาย</t>
  </si>
  <si>
    <t>ภาระงานที่เขียน  เป็นภาระงานของส่วนงาน  (ไม่ใช่ภาระงานรายบุคคล) โดยมีหลักเกณฑ์ดังนี้</t>
  </si>
  <si>
    <t>ให้ผู้รับผิดชอบวิเคราะห์ภาระงาน เขียนภาระงานเฉพาะ คอลัมน์ที่ ๑   คอลัมน์ที่ ๒  คอลัมน์ที่ ๓ และคอลัมน์ที่ ๔ (สามารถแทรกแถวได้ กรณีมีภาระงานหลักและรายละเอียดภาระงานมาก)</t>
  </si>
  <si>
    <t xml:space="preserve"> -นักจัดการงานทั่วไป (ลูกจ้าง)</t>
  </si>
  <si>
    <t xml:space="preserve">   บุคลากรประจำ    จำนวน</t>
  </si>
  <si>
    <t xml:space="preserve">   ลูกจ้าง              จำนวน</t>
  </si>
  <si>
    <t>จำนวนอาจารย์ที่พึงมี  คำนวณได้จากสูตร ดังนี้</t>
  </si>
  <si>
    <t>(มติสภามหาวิทยาลัย ๓/๕๘)*</t>
  </si>
  <si>
    <t>HR-TT-TO</t>
  </si>
  <si>
    <t>หน้าที่และความรับผิดชอบของส่วนงานภายในมหาวิทยาลัย พ.ศ. ๒๕๕๗)</t>
  </si>
  <si>
    <r>
      <t xml:space="preserve">หน้าที่ความรับผิดชอบ </t>
    </r>
    <r>
      <rPr>
        <u/>
        <sz val="16"/>
        <color rgb="FF0070C0"/>
        <rFont val="TH SarabunPSK"/>
        <family val="2"/>
      </rPr>
      <t xml:space="preserve">(ตามประกาศประกาศ เรื่อง ภารกิจ อำนาจ </t>
    </r>
  </si>
  <si>
    <t xml:space="preserve">*สำนักงานสภามหาวิทยามีบันทึกข้อความ ที่ ศธ. ๖๑๐๐.๑๓/๓๓ </t>
  </si>
  <si>
    <t>ลงวันที่ ๕ กุมภาพันธ์ ๒๕๕๙  เรื่อง แจ้งมติสภามหาวิทยาลัย</t>
  </si>
  <si>
    <t>MCU-HR-TO๒</t>
  </si>
  <si>
    <t>MCU-HR-TO๑</t>
  </si>
  <si>
    <t>MCU-HR-TT๒</t>
  </si>
  <si>
    <t>MCU-HR-TT๑</t>
  </si>
  <si>
    <t>ประเภทการทดสอบ****</t>
  </si>
  <si>
    <t>๑.MCU-GET</t>
  </si>
  <si>
    <t>๒.TOEFL Paper Based</t>
  </si>
  <si>
    <t>๓.TOEFL Computer Based</t>
  </si>
  <si>
    <t>๔.TOEFL Internet Based</t>
  </si>
  <si>
    <t>๕.IELTS</t>
  </si>
  <si>
    <t>๖.TOEIC</t>
  </si>
  <si>
    <t>๗.CU-TEP</t>
  </si>
  <si>
    <t>๘.TU-GET</t>
  </si>
  <si>
    <t>ความสามารถ ภาษาอังกฤษ</t>
  </si>
  <si>
    <t>เอกสารแนบท้าย ๑ ข้อมูลทั่วไปของส่วนงาน (ที่จัดการเรียนการสอน)</t>
  </si>
  <si>
    <t>เอกสารแนบท้าย ๓ ข้อมูลทั่วไปของส่วนงาน (ส่วนงานสนับสนุนการจัดการศึกษา)</t>
  </si>
  <si>
    <t xml:space="preserve">   บุคลากร    จำนวน</t>
  </si>
  <si>
    <t xml:space="preserve">   ลูกจ้าง      จำนวน</t>
  </si>
  <si>
    <t>กรอบอัตรากำลัง จำนวน</t>
  </si>
  <si>
    <t>เอกสารแนบท้าย ๕ แบบแสดงรายการข้อมูลประกอบการพิจารณา กำหนดอัตรากำลัง ปีงบประมาณ ๒๕__</t>
  </si>
  <si>
    <t>เอกสารแนบท้าย ๖  แผนงบประมาณ</t>
  </si>
  <si>
    <t>๑. แผนการรับนิสิตและผู้สำเร็จการศึกษาในระยะ ๕ ปี</t>
  </si>
  <si>
    <t>จำนวนนิสิตในแต่ละปีการศึกษา</t>
  </si>
  <si>
    <t>สาขาวิชา ...............................</t>
  </si>
  <si>
    <t>ชั้นปีที่ ๑</t>
  </si>
  <si>
    <t>ชั้นปีที่ ๒</t>
  </si>
  <si>
    <t>ชั้นปีที่ ๓</t>
  </si>
  <si>
    <t>ชั้นปีที่ ๔</t>
  </si>
  <si>
    <t>ชั้นปีที่ ๕</t>
  </si>
  <si>
    <t xml:space="preserve">             ระดับชั้นปี</t>
  </si>
  <si>
    <t>๒.๑ รายละเอียดการประมาณการรายได้ (หน่วย: บาท)</t>
  </si>
  <si>
    <t xml:space="preserve">             รายการ</t>
  </si>
  <si>
    <t>ปีงบประมาณ (พ.ศ.)</t>
  </si>
  <si>
    <t>ค่าบำรุงการศึกษา</t>
  </si>
  <si>
    <t>ค่าเล่าเรียน (หน่วยกิต)</t>
  </si>
  <si>
    <t>เงินอุดหนุนจากรัฐบาล</t>
  </si>
  <si>
    <t>รวมทั้งสิ้น</t>
  </si>
  <si>
    <t>๒. แผนงบประมาณ รวมทุกหลักสูตร</t>
  </si>
  <si>
    <t>2.2 รายละเอียดการประมาณค่าใช้จ่าย (หน่วย: บาท)</t>
  </si>
  <si>
    <t>ค่าใช้จ่ายด้านการผลิตบัณฑิต</t>
  </si>
  <si>
    <t>ค่าใช้จ่ายด้านการวิจัย</t>
  </si>
  <si>
    <t>ค่าใช้จ่ายด้านบริการวิชาการ</t>
  </si>
  <si>
    <t>ค่าใช้จ่ายด้านทำนุบำรุงศิลปะฯ</t>
  </si>
  <si>
    <t>ค่าเงินอุดหนุน</t>
  </si>
  <si>
    <t>ค่าใช้จ่ายอื่นๆ</t>
  </si>
  <si>
    <t>2.3 ค่าใช้จ่ายต่อหัวนิสิต</t>
  </si>
  <si>
    <t>รวมค่าใช้จ่ายต่อหัวนิสิตรายปี</t>
  </si>
  <si>
    <t>สาขาวิชา .........................................</t>
  </si>
  <si>
    <t>มือถือ</t>
  </si>
  <si>
    <t>email:</t>
  </si>
  <si>
    <t>LineID:</t>
  </si>
  <si>
    <t>***ประเภท</t>
  </si>
  <si>
    <t>****ประเภทการทดสอบ</t>
  </si>
  <si>
    <t>แหล่งงบ</t>
  </si>
  <si>
    <t>คะแนนทดสอบ</t>
  </si>
  <si>
    <t>๒. ลูกจ้าง ประเภทวิชาวิชาการ จำนวน</t>
  </si>
  <si>
    <t xml:space="preserve">  คอลัมน์ที่ (๒) เป็นการระบุรายละเอียดขั้นตอนการปฏิบัติงาน  ว่ามีขั้นตอนการดำเนินงานอย่างไร  ตั้งแต่เริ่มต้นกระบวนการ จนปฏิบัติงานแล้วเสร็จ</t>
  </si>
  <si>
    <t xml:space="preserve">  คอลัมน์ที่ (๔) เป็นการระบุเวลาที่ใช้ในการปฏิบัติงานแต่ละขั้นตอน  โดยคูณด้วยจำนวนในคอลัมน์ที่ ๓  (ได้คูณสูตรไว้แล้ว)</t>
  </si>
  <si>
    <t>๔. ขอกำหนดตำแหน่งใหม่</t>
  </si>
  <si>
    <t>พระพุทธศาสนา</t>
  </si>
  <si>
    <t>๒.ขอสนับสนุนจากมหาวิทยาลัย</t>
  </si>
  <si>
    <t xml:space="preserve"> -ศาสตราจารย์</t>
  </si>
  <si>
    <t>ขอกำหนดตำแหน่งใหม่</t>
  </si>
  <si>
    <t>การสอนสังคม</t>
  </si>
  <si>
    <t>รัฐศาสตร์</t>
  </si>
  <si>
    <t>ขออนุมัติจ้างต่อ (ลูกจ้างเดิม)  หรือจ้างแทน หรือจ้างผู้เกษียณ</t>
  </si>
  <si>
    <t xml:space="preserve">                    โดยระบุเฉพาะงานหลัก ตัวอย่างเช่น  ภาระงาน กลุ่มงานบริหาร  สำนักงานคณบดี   "ปฏิบัติงานด้านธุรการ  ประสานงานด้านงบประมาณ  การเงิน การบัญชี พัสดุ  </t>
  </si>
  <si>
    <t xml:space="preserve">                    ประกันคุณภาพการศึกษา นโยบายและแผนพัฒนา  รวมทั้งประสานงานกับส่วนงานที่เกี่ยวข้อง และปฏิบัติงานอื่นที่เกี่ยวข้องหรือที่ได้รับมอบหมาย"   </t>
  </si>
  <si>
    <t xml:space="preserve">                    ๖) งานประกันคุณภาพการศึกษา  ๗) งานนโยบายและแผนพัฒนา   ๘) งานประสานงานกับส่วนงานที่เกี่ยวข้อง  ๙) งานที่เกี่ยวข้องหรือที่ได้รับมอบหมาย</t>
  </si>
  <si>
    <t xml:space="preserve">                    ภาระงานของกลุ่มงานบริหาร จึงประกอบด้วย ๑)  งานธุรการ ๒) งานประสานงานด้านงบประมาณ   ๓) งานการเงิน  ๔) งานการบัญชี ๕) งานพัสดุ  </t>
  </si>
  <si>
    <t xml:space="preserve">  คอลัมน์ที่ (๓) เป็นการระบุปริมาณงาน ในคอลัมน์ที่ ๒ ว่ามีหน่วยนับอย่างไร จำนวนเท่าใด (นับทั้งปี-หน่วยจัดการเรียนการสอนนับปีการศึกษา หน่วยสนับสนุนการสอนนับเป็นปีงบประมาณ)</t>
  </si>
  <si>
    <t>ผลประเมิน</t>
  </si>
  <si>
    <t>การปฏิบัติงาน</t>
  </si>
  <si>
    <t>ประเภท**</t>
  </si>
  <si>
    <t>ประมาณ***</t>
  </si>
  <si>
    <t>เงินเดือน/</t>
  </si>
  <si>
    <t>ค่าจ้างปี 62</t>
  </si>
  <si>
    <t xml:space="preserve">***แหล่งงบประมาณ </t>
  </si>
  <si>
    <t xml:space="preserve"> -นักทรัพยากรบุคคล</t>
  </si>
  <si>
    <t xml:space="preserve">ส่วนงาน กองกลาง สำนักงานอธิการบดี </t>
  </si>
  <si>
    <t>กองกลาง</t>
  </si>
  <si>
    <t>สำนักงานอธิการบดี</t>
  </si>
  <si>
    <t>เอกสารแนบท้าย ๔ แบบแสดงภาระงานประกอบการขอกำหนดอัตรากำลัง (ตำแหน่งปฏิบัติการวิชาชีพและบริหารทั่วไป)  ประจำปีงบประมาณ พ.ศ. ๒๕๖๒</t>
  </si>
  <si>
    <t xml:space="preserve">มีอำนาจหน้าที่และความรับผิดชอบเกี่ยวกับงานสารบรรณ </t>
  </si>
  <si>
    <t xml:space="preserve">งานพิธีการและงานประชุม งานบริหารงานบุคคล งานพัฒนาบุคลากร </t>
  </si>
  <si>
    <t>งานสวัสดิการ และปฏิบัติงานอื่นที่เกี่ยวข้องหรือที่ได้รับมอบหมาย</t>
  </si>
  <si>
    <t>งานเลขานุการของผู้บริหารระดับสูง และปฏิบัติงานอื่นที่เกี่ยวข้องหรือที่ได้รับมอบหมาย</t>
  </si>
  <si>
    <t xml:space="preserve">การรับ-ส่ง จัดเก็บ ค้นหา  ร่าง-โต้ตอบ เวียน หนังสือ-เอกสาร </t>
  </si>
  <si>
    <t xml:space="preserve">เสนอผู้บริหารพิจารณาลงนาม อนุมัติ สั่งการ ให้เป็นไปตามระเบียบงานสารบรรณ </t>
  </si>
  <si>
    <t>และปฏิบัติงานอื่นที่เกี่ยวข้องหรือที่ได้รับมอบหมาย</t>
  </si>
  <si>
    <t>ที่ทุกส่วนงานจัดขึ้นให้เป็นไปตามจารีตประเพณี ขนบธรรมเนียม การประชุม</t>
  </si>
  <si>
    <t xml:space="preserve">ของมหาวิทยาลัย ที่ไม่เกี่ยวกับการประชุมของสภามหาวิทยาลัย </t>
  </si>
  <si>
    <t xml:space="preserve">งานค่าตอบแทนและประโยชน์เกื้อกูล งานโครงสร้างบุคลากร </t>
  </si>
  <si>
    <t>งานบรรจุแต่งตั้ง งานทะเบียนประวัติ งานประเมินผลงานและบำเหน็จความชอบ</t>
  </si>
  <si>
    <t xml:space="preserve">ให้มีสมรรถนะตามที่กำหนด สร้างทางก้าวหน้าในสายงานต่าง ๆ </t>
  </si>
  <si>
    <t xml:space="preserve">ให้สอดคล้องกับนโยบายและยุทธศาสตร์ของมหาวิทยาลัย </t>
  </si>
  <si>
    <t xml:space="preserve">ซึ่งเกี่ยวกับกองทุนสำรองเลี้ยงชีพ ค่ารักษาพยาบาลหรือสวัสดิการอื่น </t>
  </si>
  <si>
    <t xml:space="preserve">                                                                                      รวมทั้งงานส่งเสริมสุขภาพกายและจิต และปฏิบัติงานอื่นที่เกี่ยวข้องหรือที่ได้รับมอบหมาย</t>
  </si>
  <si>
    <t>ระยะเวลาที่ใช้ปฏิบัติงาน/หน่วย</t>
  </si>
  <si>
    <t xml:space="preserve"> -เจ้าหน้าที่ธุรการ</t>
  </si>
  <si>
    <t xml:space="preserve"> -นักวิเคราะห์นโยบายและแผน</t>
  </si>
  <si>
    <t xml:space="preserve">ปฏิบัติงานวางระบบฐานข้อมูลบุคลากร สรรหา และสอบคัดเลือก </t>
  </si>
  <si>
    <t>งานบรรจุแต่งตั้ง งานทะเบียนประวัติ งานประเมินผลงาน</t>
  </si>
  <si>
    <t>และบำเหน็จความชอบงานค่าตอบแทนและประโยชน์เกื้อกูล</t>
  </si>
  <si>
    <t xml:space="preserve"> งานโครงสร้างบุคลากร และปฏิบัติงานอื่นที่เกี่ยวข้องหรือที่ได้รับมอบหมาย</t>
  </si>
  <si>
    <t>กองกลาง สำนักงานอธิการบดี</t>
  </si>
  <si>
    <t xml:space="preserve">งานบรรจุแต่งตั้ง </t>
  </si>
  <si>
    <t>งานทะเบียนประวัติ</t>
  </si>
  <si>
    <t>งานสรรหา และสอบคัดเลือก</t>
  </si>
  <si>
    <t>งานประเมินผลการปฏิบัติงานประจำปี ปีละ ๒ ครั้ง</t>
  </si>
  <si>
    <t xml:space="preserve">๑๑. จัดทำบันทึกข้อความ เสนอเรื่อง รายงานการดำเนินการสอบคัดเลือก </t>
  </si>
  <si>
    <t xml:space="preserve">ให้คณะกรรมการบริหารงานบุคคล ทราบ </t>
  </si>
  <si>
    <t>งานวางระบบฐานข้อมูล</t>
  </si>
  <si>
    <t>เรื่อง</t>
  </si>
  <si>
    <t xml:space="preserve">๖. ดำเนินการจัดสอบข้อเขียน และคอมพิวเตอร์ </t>
  </si>
  <si>
    <t xml:space="preserve">๘.ดำเนินการจัดสอบสัมภาษณ์ </t>
  </si>
  <si>
    <t xml:space="preserve">๕.  ประกาศรายชื่อผู้มีสิทธิ์สอบข้อเขียน 
 </t>
  </si>
  <si>
    <t xml:space="preserve">๗. ประกาศรายชื่อผู้มีสิทธิ์สอบสัมภาษณ์ </t>
  </si>
  <si>
    <t xml:space="preserve">๑. รับเรื่องการสรรหา และคัดเลือก ตรวจสอบ </t>
  </si>
  <si>
    <t xml:space="preserve">๒. จัดทำประกาศและแต่งตั้งคณะกรรมการสอบคัดเลือก  </t>
  </si>
  <si>
    <t xml:space="preserve">๙. ประกาศรายชื่อผู้สอบผ่านการคัดเลือก </t>
  </si>
  <si>
    <t>คน</t>
  </si>
  <si>
    <t xml:space="preserve">๑๐. รับรายงานตัว ผู้สอบผ่านการคัดเลือก </t>
  </si>
  <si>
    <t>๔. รับสมัครบุคลากรตามประกาศคัดเลือก</t>
  </si>
  <si>
    <t>๓. ประกาศการคัดเลือกบุคลากรเพื่อบรรจุแลแต่งตั้ง</t>
  </si>
  <si>
    <t>๑.รับข้อมูลของบุคลากร</t>
  </si>
  <si>
    <t xml:space="preserve">๒.ตรวจสอบข้อมูล </t>
  </si>
  <si>
    <t>๑.เจ้าหน้าที่ เสนอแต่งตั้งคณะกรรมการประเมินทดลองงาน</t>
  </si>
  <si>
    <t>๒.เจ้าหน้าที่แจ้งให้หัวหน้าส่วนงานของผู้ถูกประเมิน จัดทำรายงาน</t>
  </si>
  <si>
    <t xml:space="preserve">  ผลการปฏิบัติงาน ตามแบบ บค.๓๗ หรือ ๓๙ ตามแต่กรณี</t>
  </si>
  <si>
    <t>๓.เจ้าหน้าที่สำเนาส่งคณะกรรมการประเมินผลทดลองปฏิบัติงาน</t>
  </si>
  <si>
    <t>๔.เจ้าหน้าที่รวบรวมผลการประเมินทดลองงานและจัดทำรายงานขออนุมัติบรรจุแต่งตั้ง</t>
  </si>
  <si>
    <t>๕. กบม.พิจารณาอนุมัติ</t>
  </si>
  <si>
    <t>๖. เจ้าหน้าที่รับมติ กบม.  จัดทำคำสั่งขออนุมัติแต่งตั้งเป็นบุคลากร</t>
  </si>
  <si>
    <t>๗.บันทึกแจ้งคำสั่ง แต่งตั้งเป็นบุคลากร</t>
  </si>
  <si>
    <t>๑.ส่วนงานพิจารณาขออนุมัติจ้างตามกรอบอัตรากำลังที่สภามหาวิทยาลัยอนุมัติ</t>
  </si>
  <si>
    <t>๒.เจ้าหน้าที่กลั่นกรอง นำเข้าพิจารณาในคณะกรรมการกำหนดโครงสร้างฯ</t>
  </si>
  <si>
    <t>๓.เลขานุการคณะกรรมการกำหนดโครงสร้างฯ จัดทำรายงานตามมติ เสนอขออนุมัติจ้าง</t>
  </si>
  <si>
    <t>๔.กบม.พิจารณาอนุมัติ/ไม่อนุมัติ</t>
  </si>
  <si>
    <t>๕.เจ้าหน้าที่รับมติ กบม. จัดทำคำสั่งแต่งตั้งเป็นลูกจ้าง</t>
  </si>
  <si>
    <t>๖.เจ้าหน้าที่บันทึกแจ้งคำสั่งแต่งตั้งเป็นลูกจ้าง</t>
  </si>
  <si>
    <t xml:space="preserve">  กรณีลูกจ้าง</t>
  </si>
  <si>
    <t xml:space="preserve">  กรณีบุคลากร</t>
  </si>
  <si>
    <t>๑.เจ้าหน้าที่ตรวจสอบความถูกต้อง ความครบถ้วนรายการเอกสาร ของบุคลากร หรือลูกจ้างรายบุคคล</t>
  </si>
  <si>
    <t xml:space="preserve">  -ข้อมูลเริ่มต้นส่วนประวัติรายบุคคล</t>
  </si>
  <si>
    <t xml:space="preserve">  -ข้อมูลรายรับ รายหักของบุคลากรรายบุคคล</t>
  </si>
  <si>
    <t xml:space="preserve">  กรณีฐานข้อมูลหลักของมหาวิทยาลัย</t>
  </si>
  <si>
    <t xml:space="preserve">  -รายหักเงินสะสมกองทุนสำรองเลี้ยงชีพ</t>
  </si>
  <si>
    <t>๔.แนบไฟล์หลักฐานของบุคลากรรายบุคคล</t>
  </si>
  <si>
    <t xml:space="preserve">  กรณีจัดทำรายงานข้อมูลรายบุคคล สกอ.</t>
  </si>
  <si>
    <t>๑.เจ้าหน้าที่ export ข้อมูลจากฐานข้อมูลหลัก</t>
  </si>
  <si>
    <t>๒.Coding ตามมาตรฐานข้อมูลตามที่ สกอ.กำหนด</t>
  </si>
  <si>
    <t>๓.Upload รายงานเข้าฐานข้อมูลรายบุคคล สกอ.</t>
  </si>
  <si>
    <t>๔.ตรวจสอบมาตรฐานข้อมูล (กรณีไม่สมบูรณ์นำกลับมาแก้ตามข้อ ๒)</t>
  </si>
  <si>
    <t>๕.กรณีข้อมูลสมบูรณ์แล้ว ยืนยันการจัดส่งข้อมูล</t>
  </si>
  <si>
    <t>ครั้ง</t>
  </si>
  <si>
    <t>เขตข้อมูลXคน</t>
  </si>
  <si>
    <t>ครั้ง/คน</t>
  </si>
  <si>
    <t>๒.นำเข้าข้อมูลตามมาตรฐานข้อมูลที่กำหนด (ส่วนกลาง)</t>
  </si>
  <si>
    <t>๓.จัดทำรายงานสถานะข้อมูลบุคลากร ลูกจ้าง รายเดือน</t>
  </si>
  <si>
    <t xml:space="preserve">  -เงินเดือน บุคลากร ลูกจ้าง ส่วนกลาง</t>
  </si>
  <si>
    <t>ครั้ง/ส่วนงาน</t>
  </si>
  <si>
    <t xml:space="preserve">๓.บันทึกข้อมูลสู่ระบบงานทะเบียนและประวัติ </t>
  </si>
  <si>
    <t>เอกสารแนบท้าย ๒ แบบแสดงภาระงานสอนประกอบการขอกำหนดอัตรากำลัง  ประจำปีงบประมาณ พ.ศ. ๒๕๖๒</t>
  </si>
  <si>
    <t>ป.ตรี</t>
  </si>
  <si>
    <t>พระไตรปฎกศึกษา</t>
  </si>
  <si>
    <t>ภาคการศึกษาที่ ๑ ปีการศึกษา ๒๕๖๐</t>
  </si>
  <si>
    <t>รวมภาคการศึกษาที่ ๑ ปีการศึกษา ๒๕๖๐</t>
  </si>
  <si>
    <t>ภาคการศึกษาที่ ๒ ปีการศึกษา ๒๕๖๐</t>
  </si>
  <si>
    <t>รวมภาคการศึกษาที่ ๒ ปีการศึกษา ๒๕๖๐</t>
  </si>
  <si>
    <t>รวม ๒ ภาคการศึกษา ปีการศึกษา ๒๕๖๐</t>
  </si>
  <si>
    <t xml:space="preserve">เศรษฐศาสตรในชีวิตประจําวัน </t>
  </si>
  <si>
    <t>ประวัติพระพุทธศาสนา</t>
  </si>
  <si>
    <t xml:space="preserve">ภาษาอังกฤษเบื้องตน </t>
  </si>
  <si>
    <t xml:space="preserve">ธรรมะภาคปฏิบัติ ๑ </t>
  </si>
  <si>
    <t xml:space="preserve">บาลีเสริม (SP 101) </t>
  </si>
  <si>
    <t>บาลีเสริม (SP 102)</t>
  </si>
  <si>
    <t xml:space="preserve">บาลีเสริม (SP 103) </t>
  </si>
  <si>
    <t>จำนวนคณาจารย์ที่มีอยู่ในคณะสังคมศาสตร์</t>
  </si>
  <si>
    <t>๑. ส่งหนังสือแจ้งให้ส่วนงานดำเนินการประเมินผลตามรอบ</t>
  </si>
  <si>
    <t>พื้นฐานคอมพิวเตอร์และเทคโนโลยี</t>
  </si>
  <si>
    <t>ภาษาศาสตร์เบื้องต้น</t>
  </si>
  <si>
    <t>บาลีไวยากรณ์</t>
  </si>
  <si>
    <t>ปรัชญาเบื้องตน</t>
  </si>
  <si>
    <t>เทคนิคการศึกษาระดับอุดมศึกษา</t>
  </si>
  <si>
    <t>กฏหมายทั่วไป</t>
  </si>
  <si>
    <t>คณิตศาสตร์เบื้องต้น</t>
  </si>
  <si>
    <t>เทศกาลและพิธีกรรมพระพุทธศาสนา</t>
  </si>
  <si>
    <t>งานวิจัยและวรรณกรมทางพระพุทธศาสนา</t>
  </si>
  <si>
    <t>วรรณคดีบาลี</t>
  </si>
  <si>
    <t>ธรรมะภาคปฏิบัติ ๓</t>
  </si>
  <si>
    <t>การปกครองคณะสงฆ์ไทย</t>
  </si>
  <si>
    <t>สถิติเบื้องต้นและการวิจัย</t>
  </si>
  <si>
    <t>บาลีเสริม (SP 107)</t>
  </si>
  <si>
    <t>บาลีเสริม (SP 108)</t>
  </si>
  <si>
    <t>บาลีเสริม (SP 109)</t>
  </si>
  <si>
    <t>ความรู้เบื้องต้นทางรัฐศาสตร์</t>
  </si>
  <si>
    <t>เศรษฐกิจชุมชน</t>
  </si>
  <si>
    <t>สังคมวิทยาเบื้องต้น</t>
  </si>
  <si>
    <t>สังคมสงเคราะห์เบื้องต้น</t>
  </si>
  <si>
    <t>เศรษฐศาสตร์สหกรณ์</t>
  </si>
  <si>
    <t>เศรษฐศาสตร์จุลภาคเบื้องต้น</t>
  </si>
  <si>
    <t>ภาษาอังกฤษสำหรับนักเศรษฐศาสตร์</t>
  </si>
  <si>
    <t>เศรษฐศาสตร์มหภาคเบื้องต้น</t>
  </si>
  <si>
    <t>แคลคูลัสเชิงอนุพันธ์และอินทิกรัล</t>
  </si>
  <si>
    <t>ธรรมภาคปฏิบัติ ๕</t>
  </si>
  <si>
    <t>เศรษฐศาสตร์การเงินและการธนาคาร</t>
  </si>
  <si>
    <t>พระพุทธศาสนากับปรัชญาเศรษฐกิจพอเพียง</t>
  </si>
  <si>
    <t>สาขาวิชาเศรษฐศาสตร์</t>
  </si>
  <si>
    <t>สาขาวิชานิติศาสตร์</t>
  </si>
  <si>
    <t>กฎหมายที่เกี่ยวกับพระสงฆ์</t>
  </si>
  <si>
    <t>หลักกฎหมายเอกชน</t>
  </si>
  <si>
    <t>กฎหมายอาญา 1</t>
  </si>
  <si>
    <t>กฎหมายแพ่งและพาณิชย์ว่าด้วยหนี้</t>
  </si>
  <si>
    <t>หลักกฎหมายมหาชน</t>
  </si>
  <si>
    <t>กฎหมายรัฐธรรมนูญและสถาบันการเมือง</t>
  </si>
  <si>
    <t>กฎหมายแพ่งและพาณิชย์ว่าด้วยนิติกรรมและสัญญา</t>
  </si>
  <si>
    <t>กฎหมายแพ่งและพาณิชย์ว่าด้วยทรัพย์สินและกฎหมายที่ดิน</t>
  </si>
  <si>
    <t>กฎหมายคณะสงฆ์ของไทย</t>
  </si>
  <si>
    <t>สาขาวิชาสังคมวิทยา</t>
  </si>
  <si>
    <t>จิตวิทยาสังคมและบุคลิกภาพ</t>
  </si>
  <si>
    <t>สังคมวิทยาศาสนาและจริยศาสตร์ประยุกต์</t>
  </si>
  <si>
    <t>ประชากรศาสตร์และนิเวศวิทยามนุษย์</t>
  </si>
  <si>
    <t>ปรัชญาสังคมและนโยบายพื้นฐานแห่งรัฐ</t>
  </si>
  <si>
    <t>ทฤษฏีสังคมวิทยาในพระไตรปิฎก</t>
  </si>
  <si>
    <t>หลักและทฤษฎีทางสังคมวิทยา</t>
  </si>
  <si>
    <t>สาขาวิชาสังคมสงเคราะห์ศาสตร์</t>
  </si>
  <si>
    <t>หลักการสังคมสงเคราะห์ในพระไตรปิฎก</t>
  </si>
  <si>
    <t>หลักและวิธีการสังคมสงเคราะห์เฉพาะราย</t>
  </si>
  <si>
    <t>พลวัตพฤติกรรมมนุษย์</t>
  </si>
  <si>
    <t>การสังคมสงเคราะห์กับความเป็นธรรมในสังคม</t>
  </si>
  <si>
    <t>การบริหารงานสวัสดิการสังคม</t>
  </si>
  <si>
    <t>พุทธธรรมกับการพัฒนาที่ยั่งยืน</t>
  </si>
  <si>
    <t>สาขาวิชารัฐศาสตร์-รัฐประศาสนศาสตร์</t>
  </si>
  <si>
    <t>การบริหารโครงการ</t>
  </si>
  <si>
    <t>การจัดการทรัพยากรมนุษย์เชิงพุทธ</t>
  </si>
  <si>
    <t>นโยบายสาธารณะและการวางแผน</t>
  </si>
  <si>
    <t>ทฤษฎีทางรัฐประศาสนศาสตร์</t>
  </si>
  <si>
    <t>การบริหารการคลังท้องถิ่น</t>
  </si>
  <si>
    <t>องค์การและการจัดการในภาครัฐ</t>
  </si>
  <si>
    <t>พุทธธรรมกับการบริหาร</t>
  </si>
  <si>
    <t>ความรู้เบื้องต้นทางรัฐประศาสนศาสตร์</t>
  </si>
  <si>
    <t>ชั้นปีที่ 4</t>
  </si>
  <si>
    <t>สัมมนาเศรษฐศาสตร์แนวพุทธ</t>
  </si>
  <si>
    <t>ธรรมภาคปฏิบัติ ๗</t>
  </si>
  <si>
    <t>เศรษฐศาสตร์การคลัง</t>
  </si>
  <si>
    <t>เศรษฐศาสตร์ว่าด้วยทรัพยากรมนุษย์</t>
  </si>
  <si>
    <t>สถิติสำหรับนักเศรษฐศาสตร์</t>
  </si>
  <si>
    <t>เศรษฐกิจของประชาคมอาเซียน</t>
  </si>
  <si>
    <t>เศรษฐกิจประเทศไทย</t>
  </si>
  <si>
    <t>ระเบียบวิธีวิจัยทางเศรษฐศาสตร์</t>
  </si>
  <si>
    <t>ปรัชญาการเมืองเบื้องต้น</t>
  </si>
  <si>
    <t>การวิเคราะห์การเมืองการปกครองของไทย</t>
  </si>
  <si>
    <t>สิทธิมนุษยชนตามแนวพระพุทธศาสนา</t>
  </si>
  <si>
    <t>การเมืองการปกครองกับพระพุทธศาสนา</t>
  </si>
  <si>
    <t>การเมืองกับการสื่อสารทางการเมือง</t>
  </si>
  <si>
    <t>ความรู้เบื้องต้นทางความสัมพันธ์ระหว่างประเทศ</t>
  </si>
  <si>
    <t>การจัดการสิ่งแวดล้อม</t>
  </si>
  <si>
    <t>ธรรมาภิบาลตามแนวพระพุทธศาสนา</t>
  </si>
  <si>
    <t>การบริหารองค์กรปกครองส่วนท้องถิ่นของไทย</t>
  </si>
  <si>
    <t>ระบบสารสนเทศเพื่อการจัดการภาครัฐ</t>
  </si>
  <si>
    <t>ระเบียบวิธีวิจัยทางรัฐประศาสนศาสตร์</t>
  </si>
  <si>
    <t>พระพุทธศาสนากับความมั่นคงของมนุษย์</t>
  </si>
  <si>
    <t>กฎหมายปกครอง</t>
  </si>
  <si>
    <t>สถาบันการเมืองและรัฐธรรมนูญ</t>
  </si>
  <si>
    <t>สันติวิธีและสมานฉันท์แนวพุทธ</t>
  </si>
  <si>
    <t>ระบอบประชาธิปไตยเปรียบเทียบ</t>
  </si>
  <si>
    <t>บทบาทพระสงฆ์ในสังคมยุคโลกาภิวัตน์</t>
  </si>
  <si>
    <t>พฤติกรรมรวมหมู่และขบวนการทางสังคม</t>
  </si>
  <si>
    <t>การศึกษาอิสระทางสังคมวิทยา</t>
  </si>
  <si>
    <t>สังคมวิทยาองค์การและการจัดการ</t>
  </si>
  <si>
    <t>สถาบันสังคม</t>
  </si>
  <si>
    <t>กระบวนการประชามติ</t>
  </si>
  <si>
    <t>สังคมวิทยากับการปกครองระบอบประชาธิปไตย</t>
  </si>
  <si>
    <t>วิธีการวิจัยทางสังคมสงเคราะห์</t>
  </si>
  <si>
    <t>การสังคมสงเคราะห์ในพระพุทธศาสนาและศาสนาอื่นๆ</t>
  </si>
  <si>
    <t>การบริหารงานสังคมสงเคราะห์</t>
  </si>
  <si>
    <t>สังคมไทยกับการพัฒนาสังคม</t>
  </si>
  <si>
    <t>หลักและวิธีการสังคมสงเคราะห์ชุมชน</t>
  </si>
  <si>
    <t>กฎหมายปกครองและวิธีพิจารณาคดีปกครอง</t>
  </si>
  <si>
    <t>กฎหมายแพ่งและพาณิชย์ว่าด้วยตั๋วเงิน บัญชีเดินสะพัด</t>
  </si>
  <si>
    <t>กฎหมายระหว่างประเทศแผนกบุคคลและคดีอาญา</t>
  </si>
  <si>
    <t>พระธรรมนูญศาลยุติธรรมและวิธีพิจารณาความอาญาในศาลแขวง</t>
  </si>
  <si>
    <t>กฎหมายวิธีพิจารณาความแพ่ง 1</t>
  </si>
  <si>
    <t>หลักวิชาชีพและพุทธจริยธรรมสำหรับนักกฎหมาย</t>
  </si>
  <si>
    <t>กฎหมายวิธีพิจารณาความอาญา 1</t>
  </si>
  <si>
    <r>
      <t xml:space="preserve">  คอลัมน์ที่ (๑)   เป็นการระบุ ตัวงาน โดยหลักๆ  คือภาระงาน</t>
    </r>
    <r>
      <rPr>
        <u/>
        <sz val="16"/>
        <color rgb="FF0070C0"/>
        <rFont val="TH SarabunIT๙"/>
        <family val="2"/>
      </rPr>
      <t>ตามประกาศประกาศมหาวิทยาลัย เรื่อง ภารกิจ อำนาจหน้าที่และความรับผิดชอบของส่วนงานภายในมหาวิทยาลัย พ.ศ. ๒๕๕๗</t>
    </r>
  </si>
  <si>
    <t xml:space="preserve">๑. สรุปวันลาการปฏิบัติงานของบุคลากร </t>
  </si>
  <si>
    <t>๒. เตรียมเอกสารประกอบการประเมินผลการปฏิบัติงาน</t>
  </si>
  <si>
    <t>ฉบับ</t>
  </si>
  <si>
    <t>(แบบ บค) ในรอบการประเมิน</t>
  </si>
  <si>
    <t xml:space="preserve">๓. จัดทำหนังสือแจ้งการประเมินผลการปฏิบัติงาน </t>
  </si>
  <si>
    <t>๔. จัดทำบันทึกเสนอลงนาม แต่งตั้งคณะกรรมการ</t>
  </si>
  <si>
    <t>๔. แต่งตั้งคณะกรรมการทบทวน กลั่นกรองผลการประเมิน</t>
  </si>
  <si>
    <t>๕. แต่งตั้งคณะกรรมการพิจารณาความดีความชอบ</t>
  </si>
  <si>
    <t>๖. รวบรวมสรุปผลคะแนนประเมินผล</t>
  </si>
  <si>
    <t>๗. นัดประชุมคณะกรรมการทบทวน กลั่นกรองผลการประเมิน</t>
  </si>
  <si>
    <t>๘. ประชุมคณะกรรมการทบทวน กลั่นกรองผลการประเมิน</t>
  </si>
  <si>
    <t>๙. สรุปคะแนนผลการประเมินของแต่ละส่วนงาน เพื่อนำเสนอ</t>
  </si>
  <si>
    <t>คณะกรรมการพิจารณาความดีความชอบ</t>
  </si>
  <si>
    <t>๑๐. นัดประชุมคณะกรรมการพิจารณาความดีความชอบ</t>
  </si>
  <si>
    <t>๑๑. ประชุมคณะกรรมการพิจารณาความดีความชอบ</t>
  </si>
  <si>
    <t>๑๒. สรุปคะแนนผลการประเมินของแต่ละส่วนงาน เพื่อนำเสนอ</t>
  </si>
  <si>
    <t>อธิการบดีวินิจฉัย</t>
  </si>
  <si>
    <t>๑๓. จัดคำสั่งมหาวิทยาลัยขึ้นเงินเดือนบุคลากร</t>
  </si>
  <si>
    <t>๑๔. จัดทำบัญชีถือจ่ายเงินเดือนบุคลากรประจำปีงบประมาณ</t>
  </si>
  <si>
    <t>๑๕. จัดทำบันทึกเสนอลงนามในคำสั่ง</t>
  </si>
  <si>
    <t>๑๗. จัดเก็บเอกสารผลการประเมิน</t>
  </si>
  <si>
    <t>คณะสังคมศาสตร์ ภาควิชาสังคมวิทยาฯ</t>
  </si>
  <si>
    <r>
      <t xml:space="preserve">หน้าที่ความรับผิดชอบ </t>
    </r>
    <r>
      <rPr>
        <u/>
        <sz val="16"/>
        <rFont val="TH SarabunIT๙"/>
        <family val="2"/>
      </rPr>
      <t xml:space="preserve">(ตามประกาศประกาศ เรื่อง ภารกิจ อำนาจ </t>
    </r>
  </si>
  <si>
    <r>
      <t xml:space="preserve">กลุ่มงานบริหาร </t>
    </r>
    <r>
      <rPr>
        <sz val="16"/>
        <color theme="1"/>
        <rFont val="TH SarabunIT๙"/>
        <family val="2"/>
      </rPr>
      <t xml:space="preserve">ปฏิบัติงานการอำนวยการ ติดต่อประสานงาน </t>
    </r>
  </si>
  <si>
    <r>
      <t xml:space="preserve">กลุ่มงานสารบรรณ </t>
    </r>
    <r>
      <rPr>
        <sz val="16"/>
        <color theme="1"/>
        <rFont val="TH SarabunIT๙"/>
        <family val="2"/>
      </rPr>
      <t xml:space="preserve">ปฏิบัติงานเอกสารราชการของมหาวิทยาลัย ซึ่งรวมถึง </t>
    </r>
  </si>
  <si>
    <r>
      <rPr>
        <b/>
        <sz val="16"/>
        <color theme="1"/>
        <rFont val="TH SarabunIT๙"/>
        <family val="2"/>
      </rPr>
      <t>กลุ่มงานพิธีการและงานประชุม</t>
    </r>
    <r>
      <rPr>
        <sz val="16"/>
        <color theme="1"/>
        <rFont val="TH SarabunIT๙"/>
        <family val="2"/>
      </rPr>
      <t xml:space="preserve"> ปฏิบัติงานเกี่ยวกับงานรัฐพิธี ราชพิธี ศาสนพิธี </t>
    </r>
  </si>
  <si>
    <r>
      <rPr>
        <b/>
        <sz val="16"/>
        <color theme="1"/>
        <rFont val="TH SarabunIT๙"/>
        <family val="2"/>
      </rPr>
      <t>กลุ่มงานบริหารงานบุคคล</t>
    </r>
    <r>
      <rPr>
        <sz val="16"/>
        <color theme="1"/>
        <rFont val="TH SarabunIT๙"/>
        <family val="2"/>
      </rPr>
      <t xml:space="preserve"> ปฏิบัติงานวางระบบฐานข้อมูลบุคลากร สรรหา และสอบคัดเลือก </t>
    </r>
  </si>
  <si>
    <r>
      <rPr>
        <b/>
        <sz val="16"/>
        <color theme="1"/>
        <rFont val="TH SarabunIT๙"/>
        <family val="2"/>
      </rPr>
      <t xml:space="preserve">กลุ่มงานพัฒนาบุคลากร </t>
    </r>
    <r>
      <rPr>
        <sz val="16"/>
        <color theme="1"/>
        <rFont val="TH SarabunIT๙"/>
        <family val="2"/>
      </rPr>
      <t xml:space="preserve">ปฏิบัติงานกำหนดสมรรถนะและพัฒนาบุคลากร </t>
    </r>
  </si>
  <si>
    <r>
      <rPr>
        <b/>
        <sz val="16"/>
        <color theme="1"/>
        <rFont val="TH SarabunIT๙"/>
        <family val="2"/>
      </rPr>
      <t xml:space="preserve">กลุ่มงานสวัสดิการ </t>
    </r>
    <r>
      <rPr>
        <sz val="16"/>
        <color theme="1"/>
        <rFont val="TH SarabunIT๙"/>
        <family val="2"/>
      </rPr>
      <t xml:space="preserve">ปฏิบัติงานสวัสดิการทั้งที่ทางรัฐกำหนดและที่มหาวิทยาลัยจัดให้ </t>
    </r>
  </si>
  <si>
    <t xml:space="preserve">กลุ่มงาน </t>
  </si>
  <si>
    <t>บริหารงานบุคคล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</si>
</sst>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D00041E]0"/>
    <numFmt numFmtId="165" formatCode="[$-D00041E]0.#"/>
    <numFmt numFmtId="166" formatCode="_(* #,##0.0000_);_(* \(#,##0.0000\);_(* &quot;-&quot;??_);_(@_)"/>
    <numFmt numFmtId="167" formatCode="0.000"/>
  </numFmts>
  <fonts count="23" x14ac:knownFonts="1">
    <font>
      <sz val="11"/>
      <color theme="1"/>
      <name val="Calibri"/>
      <family val="2"/>
      <scheme val="minor"/>
    </font>
    <font>
      <sz val="12"/>
      <name val="Browallia New"/>
      <family val="2"/>
    </font>
    <font>
      <b/>
      <sz val="12"/>
      <name val="Browall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u/>
      <sz val="16"/>
      <color rgb="FF0070C0"/>
      <name val="TH SarabunPSK"/>
      <family val="2"/>
    </font>
    <font>
      <sz val="16"/>
      <color theme="1"/>
      <name val="TH SarabunIT๙"/>
      <family val="2"/>
    </font>
    <font>
      <sz val="12"/>
      <name val="TH SarabunIT๙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IT๙"/>
      <family val="2"/>
    </font>
    <font>
      <sz val="16"/>
      <name val="TH SarabunPSK"/>
      <family val="2"/>
    </font>
    <font>
      <sz val="14"/>
      <name val="Browallia New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rgb="FFFF0000"/>
      <name val="TH SarabunIT๙"/>
      <family val="2"/>
    </font>
    <font>
      <sz val="14"/>
      <color theme="0"/>
      <name val="TH SarabunIT๙"/>
      <family val="2"/>
    </font>
    <font>
      <u/>
      <sz val="16"/>
      <color rgb="FF0070C0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BE4B48"/>
      </left>
      <right/>
      <top style="thin">
        <color rgb="FFBE4B4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E4B48"/>
      </left>
      <right/>
      <top style="thick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0" fontId="1" fillId="0" borderId="1" xfId="0" applyFont="1" applyFill="1" applyBorder="1" applyAlignment="1">
      <alignment horizontal="center" vertical="center" readingOrder="1"/>
    </xf>
    <xf numFmtId="0" fontId="1" fillId="0" borderId="3" xfId="0" applyFont="1" applyFill="1" applyBorder="1" applyAlignment="1">
      <alignment horizontal="left" vertical="center" readingOrder="1"/>
    </xf>
    <xf numFmtId="0" fontId="1" fillId="0" borderId="4" xfId="0" applyFont="1" applyFill="1" applyBorder="1" applyAlignment="1">
      <alignment horizontal="center" vertical="center" readingOrder="1"/>
    </xf>
    <xf numFmtId="0" fontId="1" fillId="0" borderId="7" xfId="0" applyFont="1" applyFill="1" applyBorder="1" applyAlignment="1">
      <alignment horizontal="center" vertical="center" wrapText="1" readingOrder="1"/>
    </xf>
    <xf numFmtId="0" fontId="1" fillId="0" borderId="8" xfId="0" applyFont="1" applyFill="1" applyBorder="1"/>
    <xf numFmtId="0" fontId="1" fillId="0" borderId="11" xfId="0" applyFont="1" applyFill="1" applyBorder="1"/>
    <xf numFmtId="0" fontId="1" fillId="0" borderId="7" xfId="0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 readingOrder="1"/>
    </xf>
    <xf numFmtId="0" fontId="1" fillId="0" borderId="11" xfId="0" applyFont="1" applyFill="1" applyBorder="1" applyAlignment="1">
      <alignment horizontal="left" vertical="center"/>
    </xf>
    <xf numFmtId="164" fontId="1" fillId="0" borderId="13" xfId="0" applyNumberFormat="1" applyFont="1" applyFill="1" applyBorder="1" applyAlignment="1">
      <alignment horizontal="center" readingOrder="1"/>
    </xf>
    <xf numFmtId="0" fontId="1" fillId="0" borderId="6" xfId="0" applyFont="1" applyFill="1" applyBorder="1" applyAlignment="1"/>
    <xf numFmtId="164" fontId="1" fillId="0" borderId="9" xfId="0" applyNumberFormat="1" applyFont="1" applyFill="1" applyBorder="1" applyAlignment="1">
      <alignment horizontal="center" readingOrder="1"/>
    </xf>
    <xf numFmtId="0" fontId="1" fillId="0" borderId="12" xfId="0" applyFont="1" applyFill="1" applyBorder="1" applyAlignment="1">
      <alignment vertical="top"/>
    </xf>
    <xf numFmtId="0" fontId="1" fillId="0" borderId="12" xfId="0" applyFont="1" applyFill="1" applyBorder="1"/>
    <xf numFmtId="0" fontId="1" fillId="0" borderId="5" xfId="0" applyFont="1" applyFill="1" applyBorder="1" applyAlignment="1">
      <alignment horizontal="left" readingOrder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9" xfId="0" applyFont="1" applyFill="1" applyBorder="1" applyAlignment="1">
      <alignment horizontal="left" indent="1" readingOrder="1"/>
    </xf>
    <xf numFmtId="0" fontId="1" fillId="0" borderId="7" xfId="0" applyFont="1" applyFill="1" applyBorder="1"/>
    <xf numFmtId="0" fontId="2" fillId="0" borderId="9" xfId="0" applyFont="1" applyFill="1" applyBorder="1" applyAlignment="1">
      <alignment horizontal="left" readingOrder="1"/>
    </xf>
    <xf numFmtId="0" fontId="1" fillId="0" borderId="0" xfId="0" applyFont="1" applyFill="1" applyBorder="1"/>
    <xf numFmtId="0" fontId="1" fillId="0" borderId="11" xfId="0" applyFont="1" applyFill="1" applyBorder="1" applyAlignment="1">
      <alignment horizontal="left"/>
    </xf>
    <xf numFmtId="0" fontId="4" fillId="0" borderId="0" xfId="0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6" xfId="0" applyFont="1" applyBorder="1"/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3" xfId="0" applyFont="1" applyBorder="1"/>
    <xf numFmtId="0" fontId="4" fillId="0" borderId="18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 applyAlignment="1">
      <alignment shrinkToFit="1"/>
    </xf>
    <xf numFmtId="0" fontId="4" fillId="0" borderId="6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8" xfId="0" applyFont="1" applyBorder="1"/>
    <xf numFmtId="0" fontId="5" fillId="0" borderId="4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20" xfId="0" applyFont="1" applyBorder="1"/>
    <xf numFmtId="164" fontId="5" fillId="0" borderId="20" xfId="0" applyNumberFormat="1" applyFont="1" applyBorder="1"/>
    <xf numFmtId="0" fontId="5" fillId="0" borderId="0" xfId="0" applyFont="1" applyAlignment="1">
      <alignment horizontal="left" indent="5"/>
    </xf>
    <xf numFmtId="165" fontId="5" fillId="0" borderId="20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/>
    <xf numFmtId="164" fontId="1" fillId="0" borderId="8" xfId="0" applyNumberFormat="1" applyFont="1" applyFill="1" applyBorder="1" applyAlignment="1">
      <alignment horizontal="center" readingOrder="1"/>
    </xf>
    <xf numFmtId="164" fontId="1" fillId="0" borderId="5" xfId="0" applyNumberFormat="1" applyFont="1" applyFill="1" applyBorder="1" applyAlignment="1">
      <alignment horizontal="center" readingOrder="1"/>
    </xf>
    <xf numFmtId="0" fontId="1" fillId="0" borderId="6" xfId="0" applyFont="1" applyFill="1" applyBorder="1" applyAlignment="1">
      <alignment vertical="top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Fill="1" applyAlignment="1"/>
    <xf numFmtId="0" fontId="4" fillId="0" borderId="9" xfId="0" applyFont="1" applyBorder="1"/>
    <xf numFmtId="0" fontId="4" fillId="0" borderId="12" xfId="0" applyFont="1" applyBorder="1" applyAlignment="1">
      <alignment shrinkToFit="1"/>
    </xf>
    <xf numFmtId="0" fontId="4" fillId="0" borderId="20" xfId="0" applyFont="1" applyBorder="1"/>
    <xf numFmtId="0" fontId="7" fillId="0" borderId="16" xfId="0" applyFont="1" applyBorder="1"/>
    <xf numFmtId="0" fontId="4" fillId="0" borderId="0" xfId="0" applyFont="1" applyAlignment="1">
      <alignment horizontal="left"/>
    </xf>
    <xf numFmtId="1" fontId="8" fillId="0" borderId="0" xfId="0" applyNumberFormat="1" applyFont="1"/>
    <xf numFmtId="0" fontId="1" fillId="0" borderId="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11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20" xfId="0" applyFont="1" applyBorder="1"/>
    <xf numFmtId="0" fontId="8" fillId="0" borderId="0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8" xfId="0" applyFont="1" applyBorder="1"/>
    <xf numFmtId="164" fontId="8" fillId="0" borderId="2" xfId="0" applyNumberFormat="1" applyFont="1" applyBorder="1" applyAlignment="1">
      <alignment horizontal="center"/>
    </xf>
    <xf numFmtId="164" fontId="8" fillId="0" borderId="3" xfId="0" applyNumberFormat="1" applyFont="1" applyBorder="1"/>
    <xf numFmtId="0" fontId="8" fillId="0" borderId="10" xfId="0" applyFont="1" applyBorder="1" applyAlignment="1">
      <alignment horizontal="center"/>
    </xf>
    <xf numFmtId="166" fontId="8" fillId="0" borderId="7" xfId="1" applyNumberFormat="1" applyFont="1" applyBorder="1"/>
    <xf numFmtId="166" fontId="8" fillId="0" borderId="11" xfId="1" applyNumberFormat="1" applyFont="1" applyBorder="1"/>
    <xf numFmtId="166" fontId="8" fillId="0" borderId="8" xfId="1" applyNumberFormat="1" applyFont="1" applyBorder="1"/>
    <xf numFmtId="164" fontId="8" fillId="0" borderId="9" xfId="0" applyNumberFormat="1" applyFont="1" applyBorder="1"/>
    <xf numFmtId="0" fontId="8" fillId="0" borderId="0" xfId="0" applyFont="1" applyBorder="1" applyAlignment="1">
      <alignment horizontal="left"/>
    </xf>
    <xf numFmtId="0" fontId="12" fillId="0" borderId="0" xfId="0" applyFont="1" applyFill="1" applyAlignment="1">
      <alignment horizontal="right"/>
    </xf>
    <xf numFmtId="0" fontId="12" fillId="0" borderId="0" xfId="0" applyFont="1" applyFill="1"/>
    <xf numFmtId="0" fontId="12" fillId="0" borderId="16" xfId="0" applyFont="1" applyFill="1" applyBorder="1"/>
    <xf numFmtId="0" fontId="12" fillId="0" borderId="0" xfId="0" applyFont="1" applyFill="1" applyAlignment="1">
      <alignment horizontal="right" vertical="center" shrinkToFit="1"/>
    </xf>
    <xf numFmtId="0" fontId="12" fillId="0" borderId="17" xfId="0" applyFont="1" applyFill="1" applyBorder="1"/>
    <xf numFmtId="0" fontId="12" fillId="0" borderId="0" xfId="0" applyFont="1" applyFill="1" applyAlignment="1">
      <alignment horizontal="right" shrinkToFit="1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Alignment="1">
      <alignment horizontal="right" vertical="center"/>
    </xf>
    <xf numFmtId="0" fontId="1" fillId="0" borderId="8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/>
    </xf>
    <xf numFmtId="164" fontId="5" fillId="0" borderId="0" xfId="0" applyNumberFormat="1" applyFont="1" applyBorder="1"/>
    <xf numFmtId="0" fontId="1" fillId="0" borderId="11" xfId="0" applyFont="1" applyFill="1" applyBorder="1" applyAlignment="1">
      <alignment horizontal="center"/>
    </xf>
    <xf numFmtId="164" fontId="9" fillId="0" borderId="11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readingOrder="1"/>
    </xf>
    <xf numFmtId="164" fontId="2" fillId="0" borderId="11" xfId="0" applyNumberFormat="1" applyFont="1" applyFill="1" applyBorder="1" applyAlignment="1">
      <alignment horizontal="left" readingOrder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3" fillId="0" borderId="0" xfId="0" applyFont="1" applyFill="1" applyAlignment="1"/>
    <xf numFmtId="164" fontId="5" fillId="0" borderId="16" xfId="0" applyNumberFormat="1" applyFont="1" applyBorder="1"/>
    <xf numFmtId="164" fontId="5" fillId="0" borderId="17" xfId="0" applyNumberFormat="1" applyFont="1" applyBorder="1"/>
    <xf numFmtId="0" fontId="14" fillId="0" borderId="11" xfId="0" applyFont="1" applyBorder="1"/>
    <xf numFmtId="49" fontId="14" fillId="0" borderId="11" xfId="0" applyNumberFormat="1" applyFont="1" applyBorder="1" applyAlignment="1">
      <alignment horizontal="center"/>
    </xf>
    <xf numFmtId="0" fontId="15" fillId="0" borderId="7" xfId="0" applyFont="1" applyBorder="1" applyAlignment="1">
      <alignment shrinkToFit="1"/>
    </xf>
    <xf numFmtId="0" fontId="14" fillId="0" borderId="7" xfId="0" applyFont="1" applyBorder="1"/>
    <xf numFmtId="0" fontId="14" fillId="0" borderId="11" xfId="0" applyFont="1" applyBorder="1" applyAlignment="1">
      <alignment horizontal="center"/>
    </xf>
    <xf numFmtId="0" fontId="14" fillId="0" borderId="11" xfId="0" applyFont="1" applyBorder="1" applyAlignment="1">
      <alignment shrinkToFit="1"/>
    </xf>
    <xf numFmtId="0" fontId="14" fillId="0" borderId="11" xfId="0" applyFont="1" applyBorder="1" applyAlignment="1"/>
    <xf numFmtId="0" fontId="15" fillId="0" borderId="11" xfId="0" applyFont="1" applyBorder="1" applyAlignment="1">
      <alignment shrinkToFit="1"/>
    </xf>
    <xf numFmtId="0" fontId="15" fillId="0" borderId="11" xfId="0" applyFont="1" applyBorder="1" applyAlignment="1"/>
    <xf numFmtId="0" fontId="15" fillId="0" borderId="2" xfId="0" applyFont="1" applyBorder="1" applyAlignment="1">
      <alignment horizontal="right" shrinkToFit="1"/>
    </xf>
    <xf numFmtId="0" fontId="16" fillId="0" borderId="2" xfId="0" applyFont="1" applyBorder="1"/>
    <xf numFmtId="0" fontId="14" fillId="0" borderId="2" xfId="0" applyFont="1" applyBorder="1"/>
    <xf numFmtId="0" fontId="15" fillId="0" borderId="2" xfId="0" applyFont="1" applyBorder="1" applyAlignment="1">
      <alignment shrinkToFit="1"/>
    </xf>
    <xf numFmtId="167" fontId="14" fillId="0" borderId="11" xfId="0" applyNumberFormat="1" applyFont="1" applyBorder="1"/>
    <xf numFmtId="0" fontId="17" fillId="0" borderId="2" xfId="0" applyFont="1" applyBorder="1"/>
    <xf numFmtId="2" fontId="17" fillId="0" borderId="2" xfId="0" applyNumberFormat="1" applyFont="1" applyBorder="1"/>
    <xf numFmtId="167" fontId="17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1" xfId="0" applyFont="1" applyBorder="1"/>
    <xf numFmtId="0" fontId="8" fillId="0" borderId="11" xfId="0" applyFont="1" applyBorder="1" applyAlignment="1">
      <alignment shrinkToFi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8" fillId="2" borderId="7" xfId="0" applyFont="1" applyFill="1" applyBorder="1"/>
    <xf numFmtId="0" fontId="8" fillId="2" borderId="11" xfId="0" applyFont="1" applyFill="1" applyBorder="1"/>
    <xf numFmtId="0" fontId="11" fillId="0" borderId="11" xfId="0" applyFont="1" applyBorder="1" applyAlignment="1">
      <alignment shrinkToFit="1"/>
    </xf>
    <xf numFmtId="164" fontId="8" fillId="0" borderId="11" xfId="0" applyNumberFormat="1" applyFont="1" applyBorder="1" applyAlignment="1">
      <alignment horizontal="left" shrinkToFit="1"/>
    </xf>
    <xf numFmtId="0" fontId="8" fillId="0" borderId="11" xfId="0" applyFont="1" applyBorder="1" applyAlignment="1">
      <alignment horizontal="left" shrinkToFit="1"/>
    </xf>
    <xf numFmtId="0" fontId="11" fillId="0" borderId="11" xfId="0" applyFont="1" applyBorder="1" applyAlignment="1">
      <alignment horizontal="left" shrinkToFit="1"/>
    </xf>
    <xf numFmtId="0" fontId="8" fillId="2" borderId="11" xfId="0" applyFont="1" applyFill="1" applyBorder="1" applyAlignment="1">
      <alignment shrinkToFit="1"/>
    </xf>
    <xf numFmtId="164" fontId="8" fillId="0" borderId="11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shrinkToFit="1"/>
    </xf>
    <xf numFmtId="0" fontId="11" fillId="0" borderId="12" xfId="0" applyFont="1" applyBorder="1" applyAlignment="1">
      <alignment shrinkToFit="1"/>
    </xf>
    <xf numFmtId="164" fontId="8" fillId="0" borderId="12" xfId="0" applyNumberFormat="1" applyFont="1" applyBorder="1" applyAlignment="1">
      <alignment horizontal="left" shrinkToFit="1"/>
    </xf>
    <xf numFmtId="0" fontId="8" fillId="0" borderId="12" xfId="0" applyFont="1" applyBorder="1" applyAlignment="1">
      <alignment horizontal="left" shrinkToFit="1"/>
    </xf>
    <xf numFmtId="0" fontId="11" fillId="0" borderId="12" xfId="0" applyFont="1" applyBorder="1" applyAlignment="1">
      <alignment horizontal="left" shrinkToFit="1"/>
    </xf>
    <xf numFmtId="0" fontId="8" fillId="0" borderId="12" xfId="0" applyFont="1" applyBorder="1" applyAlignment="1">
      <alignment shrinkToFit="1"/>
    </xf>
    <xf numFmtId="164" fontId="8" fillId="0" borderId="0" xfId="0" applyNumberFormat="1" applyFont="1" applyAlignment="1">
      <alignment horizontal="left" shrinkToFit="1"/>
    </xf>
    <xf numFmtId="0" fontId="8" fillId="0" borderId="8" xfId="0" applyFont="1" applyBorder="1" applyAlignment="1">
      <alignment horizontal="center"/>
    </xf>
    <xf numFmtId="0" fontId="8" fillId="2" borderId="2" xfId="0" applyFont="1" applyFill="1" applyBorder="1" applyAlignment="1">
      <alignment shrinkToFit="1"/>
    </xf>
    <xf numFmtId="0" fontId="8" fillId="2" borderId="2" xfId="0" applyFont="1" applyFill="1" applyBorder="1"/>
    <xf numFmtId="0" fontId="8" fillId="0" borderId="14" xfId="0" applyFont="1" applyBorder="1"/>
    <xf numFmtId="0" fontId="8" fillId="0" borderId="19" xfId="0" applyFont="1" applyBorder="1"/>
    <xf numFmtId="0" fontId="8" fillId="0" borderId="15" xfId="0" applyFont="1" applyBorder="1"/>
    <xf numFmtId="164" fontId="8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/>
    <xf numFmtId="164" fontId="8" fillId="0" borderId="0" xfId="0" applyNumberFormat="1" applyFont="1" applyBorder="1" applyAlignment="1">
      <alignment horizontal="left" shrinkToFit="1"/>
    </xf>
    <xf numFmtId="164" fontId="8" fillId="0" borderId="5" xfId="0" applyNumberFormat="1" applyFont="1" applyBorder="1" applyAlignment="1">
      <alignment horizontal="left" shrinkToFit="1"/>
    </xf>
    <xf numFmtId="0" fontId="20" fillId="0" borderId="0" xfId="0" applyFont="1"/>
    <xf numFmtId="0" fontId="21" fillId="0" borderId="16" xfId="0" applyFont="1" applyBorder="1"/>
    <xf numFmtId="0" fontId="20" fillId="0" borderId="16" xfId="0" applyFont="1" applyBorder="1"/>
    <xf numFmtId="0" fontId="20" fillId="0" borderId="16" xfId="0" applyFont="1" applyBorder="1" applyAlignment="1">
      <alignment horizontal="left"/>
    </xf>
    <xf numFmtId="0" fontId="8" fillId="0" borderId="16" xfId="0" applyFont="1" applyBorder="1"/>
    <xf numFmtId="0" fontId="8" fillId="0" borderId="0" xfId="0" applyFont="1" applyAlignment="1">
      <alignment shrinkToFit="1"/>
    </xf>
    <xf numFmtId="1" fontId="8" fillId="0" borderId="0" xfId="0" applyNumberFormat="1" applyFont="1" applyAlignment="1">
      <alignment horizontal="center"/>
    </xf>
    <xf numFmtId="0" fontId="11" fillId="0" borderId="17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4" xfId="0" applyFont="1" applyBorder="1" applyAlignment="1">
      <alignment shrinkToFit="1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0" xfId="0" applyFont="1" applyAlignment="1"/>
    <xf numFmtId="0" fontId="8" fillId="0" borderId="17" xfId="0" applyFont="1" applyBorder="1" applyAlignment="1">
      <alignment horizontal="center"/>
    </xf>
    <xf numFmtId="0" fontId="22" fillId="0" borderId="12" xfId="0" applyFont="1" applyBorder="1" applyAlignment="1">
      <alignment shrinkToFit="1"/>
    </xf>
    <xf numFmtId="0" fontId="20" fillId="0" borderId="11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14" xfId="0" applyFont="1" applyFill="1" applyBorder="1" applyAlignment="1">
      <alignment horizontal="center" vertical="center" readingOrder="1"/>
    </xf>
    <xf numFmtId="0" fontId="1" fillId="0" borderId="19" xfId="0" applyFont="1" applyFill="1" applyBorder="1" applyAlignment="1">
      <alignment horizontal="center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933448</xdr:colOff>
      <xdr:row>4</xdr:row>
      <xdr:rowOff>66674</xdr:rowOff>
    </xdr:from>
    <xdr:to>
      <xdr:col>6</xdr:col>
      <xdr:colOff>1209675</xdr:colOff>
      <xdr:row>6</xdr:row>
      <xdr:rowOff>180975</xdr:rowOff>
    </xdr:to>
    <xdr:sp macro="" textlink="">
      <xdr:nvSpPr>
        <xdr:cNvPr id="2" name="TextBox 1"/>
        <xdr:cNvSpPr txBox="1"/>
      </xdr:nvSpPr>
      <xdr:spPr>
        <a:xfrm>
          <a:off x="1457323" y="971549"/>
          <a:ext cx="2952752" cy="64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คณะ/วิทยาลัย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 (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XX)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266700</xdr:colOff>
      <xdr:row>7</xdr:row>
      <xdr:rowOff>123825</xdr:rowOff>
    </xdr:from>
    <xdr:to>
      <xdr:col>4</xdr:col>
      <xdr:colOff>9525</xdr:colOff>
      <xdr:row>8</xdr:row>
      <xdr:rowOff>238125</xdr:rowOff>
    </xdr:to>
    <xdr:sp macro="" textlink="">
      <xdr:nvSpPr>
        <xdr:cNvPr id="3" name="TextBox 2"/>
        <xdr:cNvSpPr txBox="1"/>
      </xdr:nvSpPr>
      <xdr:spPr>
        <a:xfrm>
          <a:off x="266700" y="2095500"/>
          <a:ext cx="22860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สนง.คณะ/ส่วน...................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209550</xdr:colOff>
      <xdr:row>7</xdr:row>
      <xdr:rowOff>114300</xdr:rowOff>
    </xdr:from>
    <xdr:to>
      <xdr:col>8</xdr:col>
      <xdr:colOff>161925</xdr:colOff>
      <xdr:row>8</xdr:row>
      <xdr:rowOff>228600</xdr:rowOff>
    </xdr:to>
    <xdr:sp macro="" textlink="">
      <xdr:nvSpPr>
        <xdr:cNvPr id="4" name="TextBox 3"/>
        <xdr:cNvSpPr txBox="1"/>
      </xdr:nvSpPr>
      <xdr:spPr>
        <a:xfrm>
          <a:off x="3124200" y="2085975"/>
          <a:ext cx="22860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สาขาวิชา......................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0</xdr:colOff>
      <xdr:row>17</xdr:row>
      <xdr:rowOff>123825</xdr:rowOff>
    </xdr:from>
    <xdr:to>
      <xdr:col>2</xdr:col>
      <xdr:colOff>904875</xdr:colOff>
      <xdr:row>20</xdr:row>
      <xdr:rowOff>228600</xdr:rowOff>
    </xdr:to>
    <xdr:sp macro="" textlink="">
      <xdr:nvSpPr>
        <xdr:cNvPr id="5" name="Pentagon 4"/>
        <xdr:cNvSpPr/>
      </xdr:nvSpPr>
      <xdr:spPr>
        <a:xfrm>
          <a:off x="523875" y="5029200"/>
          <a:ext cx="904875" cy="904875"/>
        </a:xfrm>
        <a:prstGeom prst="homeP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</a:t>
          </a:r>
        </a:p>
      </xdr:txBody>
    </xdr:sp>
    <xdr:clientData/>
  </xdr:twoCellAnchor>
  <xdr:twoCellAnchor>
    <xdr:from>
      <xdr:col>2</xdr:col>
      <xdr:colOff>933450</xdr:colOff>
      <xdr:row>17</xdr:row>
      <xdr:rowOff>66675</xdr:rowOff>
    </xdr:from>
    <xdr:to>
      <xdr:col>8</xdr:col>
      <xdr:colOff>628650</xdr:colOff>
      <xdr:row>21</xdr:row>
      <xdr:rowOff>47625</xdr:rowOff>
    </xdr:to>
    <xdr:sp macro="" textlink="">
      <xdr:nvSpPr>
        <xdr:cNvPr id="6" name="Rectangle 5"/>
        <xdr:cNvSpPr/>
      </xdr:nvSpPr>
      <xdr:spPr>
        <a:xfrm>
          <a:off x="1457325" y="4705350"/>
          <a:ext cx="4419600" cy="104775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 วาดโครงสร้างของส่วนงานโดยสังเขปให้เห็นสายภายในที่ปฏิบัติงานอยู่จริง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พร้อมอัตรากำลังจริง และส่วนงานในระดับสูงขึ้นไป</a:t>
          </a: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๒. กรอกรายละเอียดของส่วนงาน หน้าที่ความรับผิดชอบอย่างกระชับ ครบถ้วน เพื่อให้เห็นขอบเขตการปฏิบัติงานโดยสังเขป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904873</xdr:colOff>
      <xdr:row>4</xdr:row>
      <xdr:rowOff>76199</xdr:rowOff>
    </xdr:from>
    <xdr:to>
      <xdr:col>6</xdr:col>
      <xdr:colOff>1181100</xdr:colOff>
      <xdr:row>6</xdr:row>
      <xdr:rowOff>190500</xdr:rowOff>
    </xdr:to>
    <xdr:sp macro="" textlink="">
      <xdr:nvSpPr>
        <xdr:cNvPr id="2" name="TextBox 1"/>
        <xdr:cNvSpPr txBox="1"/>
      </xdr:nvSpPr>
      <xdr:spPr>
        <a:xfrm>
          <a:off x="1428748" y="981074"/>
          <a:ext cx="2952752" cy="64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สำนักงานอธิการบดี</a:t>
          </a:r>
        </a:p>
      </xdr:txBody>
    </xdr:sp>
    <xdr:clientData/>
  </xdr:twoCellAnchor>
  <xdr:twoCellAnchor>
    <xdr:from>
      <xdr:col>2</xdr:col>
      <xdr:colOff>1228725</xdr:colOff>
      <xdr:row>7</xdr:row>
      <xdr:rowOff>38100</xdr:rowOff>
    </xdr:from>
    <xdr:to>
      <xdr:col>6</xdr:col>
      <xdr:colOff>857250</xdr:colOff>
      <xdr:row>8</xdr:row>
      <xdr:rowOff>152400</xdr:rowOff>
    </xdr:to>
    <xdr:sp macro="" textlink="">
      <xdr:nvSpPr>
        <xdr:cNvPr id="5" name="TextBox 4"/>
        <xdr:cNvSpPr txBox="1"/>
      </xdr:nvSpPr>
      <xdr:spPr>
        <a:xfrm>
          <a:off x="1762125" y="1685925"/>
          <a:ext cx="196215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กอง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กลาง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428625</xdr:colOff>
      <xdr:row>19</xdr:row>
      <xdr:rowOff>66675</xdr:rowOff>
    </xdr:from>
    <xdr:to>
      <xdr:col>2</xdr:col>
      <xdr:colOff>876300</xdr:colOff>
      <xdr:row>22</xdr:row>
      <xdr:rowOff>171450</xdr:rowOff>
    </xdr:to>
    <xdr:sp macro="" textlink="">
      <xdr:nvSpPr>
        <xdr:cNvPr id="13" name="Pentagon 12"/>
        <xdr:cNvSpPr/>
      </xdr:nvSpPr>
      <xdr:spPr>
        <a:xfrm>
          <a:off x="504825" y="4800600"/>
          <a:ext cx="904875" cy="876300"/>
        </a:xfrm>
        <a:prstGeom prst="homeP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</a:t>
          </a:r>
        </a:p>
      </xdr:txBody>
    </xdr:sp>
    <xdr:clientData/>
  </xdr:twoCellAnchor>
  <xdr:twoCellAnchor>
    <xdr:from>
      <xdr:col>2</xdr:col>
      <xdr:colOff>857250</xdr:colOff>
      <xdr:row>18</xdr:row>
      <xdr:rowOff>142875</xdr:rowOff>
    </xdr:from>
    <xdr:to>
      <xdr:col>8</xdr:col>
      <xdr:colOff>552450</xdr:colOff>
      <xdr:row>23</xdr:row>
      <xdr:rowOff>180975</xdr:rowOff>
    </xdr:to>
    <xdr:sp macro="" textlink="">
      <xdr:nvSpPr>
        <xdr:cNvPr id="14" name="Rectangle 13"/>
        <xdr:cNvSpPr/>
      </xdr:nvSpPr>
      <xdr:spPr>
        <a:xfrm>
          <a:off x="1390650" y="4619625"/>
          <a:ext cx="3819525" cy="13239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 วาดโครงสร้างของส่วนงานโดยสังเขปให้เห็นสายงานภายในที่ปฏิบัติงานอยู่จริง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พร้อมอัตรากำลังจริง และส่วนงานในระดับสูงขึ้นไป</a:t>
          </a: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๒. กรอกรายละเอียดของส่วนงาน หน้าที่ความรับผิดชอบ อย่างกระชับ ครบถ้วน เพื่อให้เห็นขอบเขตการปฏิบัติงานโดยสังเขป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</xdr:col>
      <xdr:colOff>9527</xdr:colOff>
      <xdr:row>33</xdr:row>
      <xdr:rowOff>104776</xdr:rowOff>
    </xdr:from>
    <xdr:to>
      <xdr:col>7</xdr:col>
      <xdr:colOff>285750</xdr:colOff>
      <xdr:row>47</xdr:row>
      <xdr:rowOff>131961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7" y="8439151"/>
          <a:ext cx="4505323" cy="3627635"/>
        </a:xfrm>
        <a:prstGeom prst="rect">
          <a:avLst/>
        </a:prstGeom>
      </xdr:spPr>
    </xdr:pic>
    <xdr:clientData/>
  </xdr:twoCellAnchor>
  <xdr:twoCellAnchor editAs="oneCell">
    <xdr:from>
      <xdr:col>8</xdr:col>
      <xdr:colOff>9526</xdr:colOff>
      <xdr:row>33</xdr:row>
      <xdr:rowOff>155575</xdr:rowOff>
    </xdr:from>
    <xdr:to>
      <xdr:col>13</xdr:col>
      <xdr:colOff>408158</xdr:colOff>
      <xdr:row>47</xdr:row>
      <xdr:rowOff>85725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1" y="8489950"/>
          <a:ext cx="4646782" cy="353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1190625</xdr:colOff>
      <xdr:row>89</xdr:row>
      <xdr:rowOff>228600</xdr:rowOff>
    </xdr:from>
    <xdr:to>
      <xdr:col>3</xdr:col>
      <xdr:colOff>409575</xdr:colOff>
      <xdr:row>92</xdr:row>
      <xdr:rowOff>19050</xdr:rowOff>
    </xdr:to>
    <xdr:sp macro="" textlink="">
      <xdr:nvSpPr>
        <xdr:cNvPr id="2" name="TextBox 1"/>
        <xdr:cNvSpPr txBox="1"/>
      </xdr:nvSpPr>
      <xdr:spPr>
        <a:xfrm>
          <a:off x="2847975" y="8191500"/>
          <a:ext cx="20955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๒๓๐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1181100</xdr:colOff>
      <xdr:row>89</xdr:row>
      <xdr:rowOff>209550</xdr:rowOff>
    </xdr:from>
    <xdr:to>
      <xdr:col>3</xdr:col>
      <xdr:colOff>381000</xdr:colOff>
      <xdr:row>89</xdr:row>
      <xdr:rowOff>209550</xdr:rowOff>
    </xdr:to>
    <xdr:cxnSp macro="">
      <xdr:nvCxnSpPr>
        <xdr:cNvPr id="3" name="Straight Connector 2"/>
        <xdr:cNvCxnSpPr/>
      </xdr:nvCxnSpPr>
      <xdr:spPr>
        <a:xfrm>
          <a:off x="2838450" y="8172450"/>
          <a:ext cx="20764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</xdr:row>
      <xdr:rowOff>181841</xdr:rowOff>
    </xdr:from>
    <xdr:to>
      <xdr:col>8</xdr:col>
      <xdr:colOff>658956</xdr:colOff>
      <xdr:row>1</xdr:row>
      <xdr:rowOff>181841</xdr:rowOff>
    </xdr:to>
    <xdr:cxnSp macro="">
      <xdr:nvCxnSpPr>
        <xdr:cNvPr id="3" name="Straight Connector 2"/>
        <xdr:cNvCxnSpPr/>
      </xdr:nvCxnSpPr>
      <xdr:spPr>
        <a:xfrm>
          <a:off x="1095375" y="400916"/>
          <a:ext cx="6012006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showGridLines="0" zoomScaleNormal="100" workbookViewId="0">
      <selection activeCell="M13" sqref="M13"/>
    </sheetView>
  </sheetViews>
  <sheetFormatPr defaultColWidth="9" defaultRowHeight="21" x14ac:dyDescent="0.35"/>
  <cols>
    <col min="1" max="1" width="1.140625" style="25" customWidth="1"/>
    <col min="2" max="2" width="6.85546875" style="25" customWidth="1"/>
    <col min="3" max="3" width="21.5703125" style="25" customWidth="1"/>
    <col min="4" max="5" width="4.85546875" style="28" customWidth="1"/>
    <col min="6" max="6" width="3.7109375" style="28" customWidth="1"/>
    <col min="7" max="7" width="21.5703125" style="28" customWidth="1"/>
    <col min="8" max="8" width="5.28515625" style="28" customWidth="1"/>
    <col min="9" max="9" width="10.5703125" style="28" customWidth="1"/>
    <col min="10" max="10" width="8.5703125" style="28" customWidth="1"/>
    <col min="11" max="11" width="18.7109375" style="28" customWidth="1"/>
    <col min="12" max="12" width="14.7109375" style="28" customWidth="1"/>
    <col min="13" max="13" width="12.42578125" style="25" customWidth="1"/>
    <col min="14" max="16384" width="9" style="25"/>
  </cols>
  <sheetData>
    <row r="1" spans="2:13" x14ac:dyDescent="0.35">
      <c r="B1" s="195" t="s">
        <v>167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56" t="s">
        <v>156</v>
      </c>
    </row>
    <row r="2" spans="2:13" x14ac:dyDescent="0.35">
      <c r="B2" s="29" t="s">
        <v>9</v>
      </c>
      <c r="C2" s="26"/>
      <c r="D2" s="27"/>
      <c r="E2" s="27"/>
      <c r="F2" s="27"/>
      <c r="G2" s="27"/>
      <c r="H2" s="27"/>
      <c r="I2" s="27"/>
      <c r="J2" s="27"/>
      <c r="K2" s="27"/>
      <c r="L2" s="27"/>
      <c r="M2" s="26"/>
    </row>
    <row r="3" spans="2:13" ht="8.25" customHeight="1" x14ac:dyDescent="0.35"/>
    <row r="4" spans="2:13" x14ac:dyDescent="0.35">
      <c r="B4" s="30" t="s">
        <v>44</v>
      </c>
      <c r="D4" s="25"/>
      <c r="E4" s="25"/>
      <c r="F4" s="25"/>
      <c r="G4" s="25"/>
      <c r="H4" s="25"/>
      <c r="I4" s="25"/>
      <c r="J4" s="30" t="s">
        <v>39</v>
      </c>
      <c r="K4" s="25"/>
      <c r="L4" s="25"/>
    </row>
    <row r="5" spans="2:13" x14ac:dyDescent="0.35">
      <c r="D5" s="25"/>
      <c r="E5" s="25"/>
      <c r="F5" s="25"/>
      <c r="G5" s="25"/>
      <c r="H5" s="25"/>
      <c r="I5" s="25"/>
      <c r="J5" s="25" t="s">
        <v>150</v>
      </c>
      <c r="K5" s="25"/>
      <c r="L5" s="25"/>
    </row>
    <row r="6" spans="2:13" x14ac:dyDescent="0.35">
      <c r="D6" s="25"/>
      <c r="E6" s="25"/>
      <c r="F6" s="25"/>
      <c r="G6" s="25"/>
      <c r="H6" s="25"/>
      <c r="I6" s="25"/>
      <c r="J6" s="67" t="s">
        <v>149</v>
      </c>
      <c r="K6" s="31"/>
      <c r="L6" s="31"/>
      <c r="M6" s="31"/>
    </row>
    <row r="7" spans="2:13" x14ac:dyDescent="0.35">
      <c r="D7" s="25"/>
      <c r="E7" s="25"/>
      <c r="F7" s="25"/>
      <c r="G7" s="25"/>
      <c r="H7" s="25"/>
      <c r="I7" s="25"/>
      <c r="J7" s="32"/>
      <c r="K7" s="32"/>
      <c r="L7" s="32"/>
      <c r="M7" s="32"/>
    </row>
    <row r="8" spans="2:13" x14ac:dyDescent="0.35">
      <c r="D8" s="25"/>
      <c r="E8" s="25"/>
      <c r="F8" s="25"/>
      <c r="G8" s="25"/>
      <c r="H8" s="25"/>
      <c r="I8" s="25"/>
      <c r="J8" s="32"/>
      <c r="K8" s="32"/>
      <c r="L8" s="32"/>
      <c r="M8" s="32"/>
    </row>
    <row r="9" spans="2:13" x14ac:dyDescent="0.35">
      <c r="D9" s="25"/>
      <c r="E9" s="25"/>
      <c r="F9" s="25"/>
      <c r="G9" s="25"/>
      <c r="H9" s="25"/>
      <c r="I9" s="25"/>
      <c r="J9" s="32"/>
      <c r="K9" s="32"/>
      <c r="L9" s="32"/>
      <c r="M9" s="32"/>
    </row>
    <row r="10" spans="2:13" x14ac:dyDescent="0.35">
      <c r="C10" s="25" t="s">
        <v>35</v>
      </c>
      <c r="D10" s="69">
        <v>1</v>
      </c>
      <c r="E10" s="25" t="s">
        <v>36</v>
      </c>
      <c r="F10" s="25"/>
      <c r="G10" s="25" t="s">
        <v>46</v>
      </c>
      <c r="H10" s="69">
        <v>3</v>
      </c>
      <c r="I10" s="25" t="s">
        <v>36</v>
      </c>
      <c r="J10" s="32"/>
      <c r="K10" s="32"/>
      <c r="L10" s="32"/>
      <c r="M10" s="32"/>
    </row>
    <row r="11" spans="2:13" x14ac:dyDescent="0.35">
      <c r="C11" s="25" t="s">
        <v>45</v>
      </c>
      <c r="D11" s="69">
        <v>1</v>
      </c>
      <c r="E11" s="25" t="s">
        <v>36</v>
      </c>
      <c r="F11" s="25"/>
      <c r="G11" s="25" t="s">
        <v>47</v>
      </c>
      <c r="H11" s="69">
        <v>1</v>
      </c>
      <c r="I11" s="25" t="s">
        <v>36</v>
      </c>
      <c r="J11" s="32"/>
      <c r="K11" s="32"/>
      <c r="L11" s="32"/>
      <c r="M11" s="32"/>
    </row>
    <row r="12" spans="2:13" x14ac:dyDescent="0.35">
      <c r="C12" s="34" t="s">
        <v>40</v>
      </c>
      <c r="D12" s="35"/>
      <c r="E12" s="38" t="s">
        <v>41</v>
      </c>
      <c r="F12" s="25"/>
      <c r="G12" s="25" t="s">
        <v>48</v>
      </c>
      <c r="H12" s="69">
        <v>1</v>
      </c>
      <c r="I12" s="25" t="s">
        <v>36</v>
      </c>
      <c r="J12" s="32"/>
      <c r="K12" s="32"/>
      <c r="L12" s="32"/>
      <c r="M12" s="32"/>
    </row>
    <row r="13" spans="2:13" x14ac:dyDescent="0.35">
      <c r="C13" s="36" t="s">
        <v>147</v>
      </c>
      <c r="D13" s="26"/>
      <c r="E13" s="37"/>
      <c r="F13" s="25"/>
      <c r="G13" s="25" t="s">
        <v>214</v>
      </c>
      <c r="H13" s="25">
        <v>0</v>
      </c>
      <c r="I13" s="25" t="s">
        <v>36</v>
      </c>
      <c r="J13" s="32"/>
      <c r="K13" s="32"/>
      <c r="L13" s="32"/>
      <c r="M13" s="32"/>
    </row>
    <row r="14" spans="2:13" x14ac:dyDescent="0.35">
      <c r="C14" s="34" t="s">
        <v>42</v>
      </c>
      <c r="D14" s="66"/>
      <c r="E14" s="38"/>
      <c r="F14" s="25"/>
      <c r="G14" s="25"/>
      <c r="H14" s="25"/>
      <c r="I14" s="25"/>
      <c r="J14" s="32"/>
      <c r="K14" s="32"/>
      <c r="L14" s="32"/>
      <c r="M14" s="32"/>
    </row>
    <row r="15" spans="2:13" x14ac:dyDescent="0.35">
      <c r="C15" s="64" t="s">
        <v>144</v>
      </c>
      <c r="D15" s="31"/>
      <c r="E15" s="65" t="s">
        <v>41</v>
      </c>
      <c r="F15" s="25"/>
      <c r="G15" s="25"/>
      <c r="H15" s="25"/>
      <c r="I15" s="25"/>
      <c r="J15" s="32"/>
      <c r="K15" s="32"/>
      <c r="L15" s="32"/>
      <c r="M15" s="32"/>
    </row>
    <row r="16" spans="2:13" x14ac:dyDescent="0.35">
      <c r="C16" s="64" t="s">
        <v>145</v>
      </c>
      <c r="D16" s="31"/>
      <c r="E16" s="65" t="s">
        <v>41</v>
      </c>
      <c r="F16" s="25"/>
      <c r="G16" s="25"/>
      <c r="H16" s="25"/>
      <c r="I16" s="25"/>
      <c r="J16" s="32"/>
      <c r="K16" s="32"/>
      <c r="L16" s="32"/>
      <c r="M16" s="32"/>
    </row>
    <row r="17" spans="3:13" x14ac:dyDescent="0.35">
      <c r="C17" s="36"/>
      <c r="D17" s="27"/>
      <c r="E17" s="39"/>
      <c r="J17" s="32"/>
      <c r="K17" s="32"/>
      <c r="L17" s="32"/>
      <c r="M17" s="32"/>
    </row>
    <row r="18" spans="3:13" x14ac:dyDescent="0.35">
      <c r="J18" s="33"/>
      <c r="K18" s="33"/>
      <c r="L18" s="33"/>
      <c r="M18" s="32"/>
    </row>
    <row r="19" spans="3:13" x14ac:dyDescent="0.35">
      <c r="J19" s="33"/>
      <c r="K19" s="33"/>
      <c r="L19" s="33"/>
      <c r="M19" s="32"/>
    </row>
    <row r="20" spans="3:13" x14ac:dyDescent="0.35">
      <c r="J20" s="25" t="s">
        <v>151</v>
      </c>
    </row>
    <row r="21" spans="3:13" x14ac:dyDescent="0.35">
      <c r="J21" s="68" t="s">
        <v>152</v>
      </c>
    </row>
  </sheetData>
  <mergeCells count="1">
    <mergeCell ref="B1:L1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showGridLines="0" zoomScale="110" zoomScaleNormal="11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13" sqref="E13"/>
    </sheetView>
  </sheetViews>
  <sheetFormatPr defaultColWidth="9.140625" defaultRowHeight="18.75" x14ac:dyDescent="0.3"/>
  <cols>
    <col min="1" max="1" width="23.5703125" style="40" customWidth="1"/>
    <col min="2" max="2" width="6" style="40" customWidth="1"/>
    <col min="3" max="4" width="6.42578125" style="40" customWidth="1"/>
    <col min="5" max="5" width="5.5703125" style="40" customWidth="1"/>
    <col min="6" max="6" width="6.85546875" style="40" customWidth="1"/>
    <col min="7" max="7" width="5.85546875" style="40" customWidth="1"/>
    <col min="8" max="8" width="9.7109375" style="40" customWidth="1"/>
    <col min="9" max="9" width="9.140625" style="40"/>
    <col min="10" max="10" width="6.28515625" style="40" customWidth="1"/>
    <col min="11" max="11" width="5.5703125" style="40" customWidth="1"/>
    <col min="12" max="13" width="9.140625" style="40"/>
    <col min="14" max="14" width="6.28515625" style="40" customWidth="1"/>
    <col min="15" max="15" width="7.42578125" style="40" customWidth="1"/>
    <col min="16" max="16384" width="9.140625" style="40"/>
  </cols>
  <sheetData>
    <row r="1" spans="1:16" ht="21" x14ac:dyDescent="0.35">
      <c r="A1" s="74"/>
      <c r="B1" s="57" t="s">
        <v>316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6" t="s">
        <v>155</v>
      </c>
    </row>
    <row r="2" spans="1:16" ht="6.75" customHeight="1" x14ac:dyDescent="0.3"/>
    <row r="3" spans="1:16" x14ac:dyDescent="0.3">
      <c r="C3" s="55" t="s">
        <v>124</v>
      </c>
      <c r="D3" s="193" t="s">
        <v>461</v>
      </c>
      <c r="E3" s="194"/>
      <c r="F3" s="194"/>
      <c r="G3" s="194"/>
      <c r="H3" s="194"/>
      <c r="I3" s="194"/>
      <c r="J3" s="48"/>
      <c r="K3" s="40" t="s">
        <v>123</v>
      </c>
    </row>
    <row r="4" spans="1:16" ht="9.75" customHeight="1" x14ac:dyDescent="0.3"/>
    <row r="5" spans="1:16" x14ac:dyDescent="0.3">
      <c r="A5" s="41"/>
      <c r="B5" s="46" t="s">
        <v>53</v>
      </c>
      <c r="C5" s="199" t="s">
        <v>66</v>
      </c>
      <c r="D5" s="199"/>
      <c r="E5" s="41" t="s">
        <v>52</v>
      </c>
      <c r="F5" s="196" t="s">
        <v>61</v>
      </c>
      <c r="G5" s="197"/>
      <c r="H5" s="197"/>
      <c r="I5" s="198"/>
      <c r="J5" s="196" t="s">
        <v>63</v>
      </c>
      <c r="K5" s="197"/>
      <c r="L5" s="197"/>
      <c r="M5" s="198"/>
      <c r="N5" s="41"/>
      <c r="O5" s="41"/>
      <c r="P5" s="41" t="s">
        <v>53</v>
      </c>
    </row>
    <row r="6" spans="1:16" x14ac:dyDescent="0.3">
      <c r="A6" s="44"/>
      <c r="B6" s="42" t="s">
        <v>82</v>
      </c>
      <c r="C6" s="201" t="s">
        <v>50</v>
      </c>
      <c r="D6" s="201"/>
      <c r="E6" s="43" t="s">
        <v>80</v>
      </c>
      <c r="F6" s="43" t="s">
        <v>53</v>
      </c>
      <c r="G6" s="43" t="s">
        <v>53</v>
      </c>
      <c r="H6" s="43" t="s">
        <v>56</v>
      </c>
      <c r="I6" s="43" t="s">
        <v>53</v>
      </c>
      <c r="J6" s="43" t="s">
        <v>53</v>
      </c>
      <c r="K6" s="43" t="s">
        <v>53</v>
      </c>
      <c r="L6" s="43" t="s">
        <v>56</v>
      </c>
      <c r="M6" s="43" t="s">
        <v>53</v>
      </c>
      <c r="N6" s="43" t="s">
        <v>85</v>
      </c>
      <c r="O6" s="43" t="s">
        <v>85</v>
      </c>
      <c r="P6" s="43" t="s">
        <v>2</v>
      </c>
    </row>
    <row r="7" spans="1:16" x14ac:dyDescent="0.3">
      <c r="A7" s="43" t="s">
        <v>49</v>
      </c>
      <c r="B7" s="43" t="s">
        <v>83</v>
      </c>
      <c r="C7" s="200" t="s">
        <v>51</v>
      </c>
      <c r="D7" s="200"/>
      <c r="E7" s="43" t="s">
        <v>81</v>
      </c>
      <c r="F7" s="43" t="s">
        <v>54</v>
      </c>
      <c r="G7" s="43" t="s">
        <v>55</v>
      </c>
      <c r="H7" s="43" t="s">
        <v>57</v>
      </c>
      <c r="I7" s="43" t="s">
        <v>59</v>
      </c>
      <c r="J7" s="43" t="s">
        <v>54</v>
      </c>
      <c r="K7" s="43" t="s">
        <v>55</v>
      </c>
      <c r="L7" s="43" t="s">
        <v>62</v>
      </c>
      <c r="M7" s="43" t="s">
        <v>59</v>
      </c>
      <c r="N7" s="43" t="s">
        <v>86</v>
      </c>
      <c r="O7" s="43" t="s">
        <v>84</v>
      </c>
      <c r="P7" s="43" t="s">
        <v>64</v>
      </c>
    </row>
    <row r="8" spans="1:16" x14ac:dyDescent="0.3">
      <c r="A8" s="44"/>
      <c r="B8" s="43"/>
      <c r="C8" s="43" t="s">
        <v>77</v>
      </c>
      <c r="D8" s="43" t="s">
        <v>79</v>
      </c>
      <c r="E8" s="43"/>
      <c r="F8" s="43"/>
      <c r="G8" s="43"/>
      <c r="H8" s="43" t="s">
        <v>58</v>
      </c>
      <c r="I8" s="43" t="s">
        <v>60</v>
      </c>
      <c r="J8" s="43"/>
      <c r="K8" s="43"/>
      <c r="L8" s="43" t="s">
        <v>58</v>
      </c>
      <c r="M8" s="43" t="s">
        <v>60</v>
      </c>
      <c r="N8" s="44"/>
      <c r="O8" s="44"/>
      <c r="P8" s="43"/>
    </row>
    <row r="9" spans="1:16" x14ac:dyDescent="0.3">
      <c r="A9" s="45"/>
      <c r="B9" s="47" t="s">
        <v>65</v>
      </c>
      <c r="C9" s="47" t="s">
        <v>78</v>
      </c>
      <c r="D9" s="47" t="s">
        <v>78</v>
      </c>
      <c r="E9" s="47" t="s">
        <v>67</v>
      </c>
      <c r="F9" s="47" t="s">
        <v>68</v>
      </c>
      <c r="G9" s="47" t="s">
        <v>69</v>
      </c>
      <c r="H9" s="47" t="s">
        <v>70</v>
      </c>
      <c r="I9" s="47"/>
      <c r="J9" s="47" t="s">
        <v>71</v>
      </c>
      <c r="K9" s="47" t="s">
        <v>72</v>
      </c>
      <c r="L9" s="47" t="s">
        <v>73</v>
      </c>
      <c r="M9" s="47"/>
      <c r="N9" s="47" t="s">
        <v>74</v>
      </c>
      <c r="O9" s="47" t="s">
        <v>75</v>
      </c>
      <c r="P9" s="47" t="s">
        <v>76</v>
      </c>
    </row>
    <row r="10" spans="1:16" x14ac:dyDescent="0.3">
      <c r="A10" s="118" t="s">
        <v>319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spans="1:16" x14ac:dyDescent="0.3">
      <c r="A11" s="120" t="s">
        <v>177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 x14ac:dyDescent="0.3">
      <c r="A12" s="118" t="s">
        <v>336</v>
      </c>
      <c r="B12" s="118">
        <v>2</v>
      </c>
      <c r="C12" s="118"/>
      <c r="D12" s="118"/>
      <c r="E12" s="118" t="s">
        <v>317</v>
      </c>
      <c r="F12" s="118">
        <v>1</v>
      </c>
      <c r="G12" s="118">
        <v>2</v>
      </c>
      <c r="H12" s="118">
        <f>F12*G12</f>
        <v>2</v>
      </c>
      <c r="I12" s="122">
        <v>3</v>
      </c>
      <c r="J12" s="118"/>
      <c r="K12" s="118"/>
      <c r="L12" s="118">
        <f>J12*K12</f>
        <v>0</v>
      </c>
      <c r="M12" s="122"/>
      <c r="N12" s="118"/>
      <c r="O12" s="118"/>
      <c r="P12" s="131">
        <f>((H12+L12+N12+O12)/20)/25</f>
        <v>4.0000000000000001E-3</v>
      </c>
    </row>
    <row r="13" spans="1:16" x14ac:dyDescent="0.3">
      <c r="A13" s="123" t="s">
        <v>337</v>
      </c>
      <c r="B13" s="118">
        <v>2</v>
      </c>
      <c r="C13" s="118"/>
      <c r="D13" s="118"/>
      <c r="E13" s="118" t="s">
        <v>317</v>
      </c>
      <c r="F13" s="118">
        <v>1</v>
      </c>
      <c r="G13" s="118">
        <v>2</v>
      </c>
      <c r="H13" s="118">
        <f>F13*G13</f>
        <v>2</v>
      </c>
      <c r="I13" s="122">
        <v>2</v>
      </c>
      <c r="J13" s="118"/>
      <c r="K13" s="118"/>
      <c r="L13" s="118">
        <f>J13*K13</f>
        <v>0</v>
      </c>
      <c r="M13" s="122"/>
      <c r="N13" s="118"/>
      <c r="O13" s="118"/>
      <c r="P13" s="131">
        <f t="shared" ref="P13:P25" si="0">((H13+L13+N13+O13)/20)/25</f>
        <v>4.0000000000000001E-3</v>
      </c>
    </row>
    <row r="14" spans="1:16" x14ac:dyDescent="0.3">
      <c r="A14" s="118" t="s">
        <v>318</v>
      </c>
      <c r="B14" s="118">
        <v>2</v>
      </c>
      <c r="C14" s="118"/>
      <c r="D14" s="118"/>
      <c r="E14" s="118" t="s">
        <v>317</v>
      </c>
      <c r="F14" s="118">
        <v>1</v>
      </c>
      <c r="G14" s="118">
        <v>2</v>
      </c>
      <c r="H14" s="118">
        <f>F14*G14</f>
        <v>2</v>
      </c>
      <c r="I14" s="122">
        <v>1</v>
      </c>
      <c r="J14" s="118"/>
      <c r="K14" s="118"/>
      <c r="L14" s="118">
        <f>J14*K14</f>
        <v>0</v>
      </c>
      <c r="M14" s="122"/>
      <c r="N14" s="118"/>
      <c r="O14" s="118"/>
      <c r="P14" s="131">
        <f t="shared" si="0"/>
        <v>4.0000000000000001E-3</v>
      </c>
    </row>
    <row r="15" spans="1:16" x14ac:dyDescent="0.3">
      <c r="A15" s="124" t="s">
        <v>324</v>
      </c>
      <c r="B15" s="118">
        <v>2</v>
      </c>
      <c r="C15" s="118"/>
      <c r="D15" s="118"/>
      <c r="E15" s="118" t="s">
        <v>317</v>
      </c>
      <c r="F15" s="118">
        <v>1</v>
      </c>
      <c r="G15" s="118">
        <v>2</v>
      </c>
      <c r="H15" s="118">
        <f t="shared" ref="H15:H17" si="1">F15*G15</f>
        <v>2</v>
      </c>
      <c r="I15" s="122">
        <v>2</v>
      </c>
      <c r="J15" s="118"/>
      <c r="K15" s="118"/>
      <c r="L15" s="118">
        <f t="shared" ref="L15:L17" si="2">J15*K15</f>
        <v>0</v>
      </c>
      <c r="M15" s="122"/>
      <c r="N15" s="118"/>
      <c r="O15" s="118"/>
      <c r="P15" s="131">
        <f t="shared" si="0"/>
        <v>4.0000000000000001E-3</v>
      </c>
    </row>
    <row r="16" spans="1:16" x14ac:dyDescent="0.3">
      <c r="A16" s="118" t="s">
        <v>338</v>
      </c>
      <c r="B16" s="118">
        <v>2</v>
      </c>
      <c r="C16" s="118"/>
      <c r="D16" s="118"/>
      <c r="E16" s="118" t="s">
        <v>317</v>
      </c>
      <c r="F16" s="118">
        <v>1</v>
      </c>
      <c r="G16" s="118">
        <v>2</v>
      </c>
      <c r="H16" s="118">
        <f t="shared" si="1"/>
        <v>2</v>
      </c>
      <c r="I16" s="122">
        <v>2</v>
      </c>
      <c r="J16" s="118"/>
      <c r="K16" s="118"/>
      <c r="L16" s="118">
        <f t="shared" si="2"/>
        <v>0</v>
      </c>
      <c r="M16" s="122"/>
      <c r="N16" s="118"/>
      <c r="O16" s="118"/>
      <c r="P16" s="131">
        <f t="shared" si="0"/>
        <v>4.0000000000000001E-3</v>
      </c>
    </row>
    <row r="17" spans="1:16" x14ac:dyDescent="0.3">
      <c r="A17" s="118" t="s">
        <v>325</v>
      </c>
      <c r="B17" s="118">
        <v>2</v>
      </c>
      <c r="C17" s="118"/>
      <c r="D17" s="118"/>
      <c r="E17" s="118" t="s">
        <v>317</v>
      </c>
      <c r="F17" s="118">
        <v>1</v>
      </c>
      <c r="G17" s="118">
        <v>2</v>
      </c>
      <c r="H17" s="118">
        <f t="shared" si="1"/>
        <v>2</v>
      </c>
      <c r="I17" s="122">
        <v>2</v>
      </c>
      <c r="J17" s="118"/>
      <c r="K17" s="118"/>
      <c r="L17" s="118">
        <f t="shared" si="2"/>
        <v>0</v>
      </c>
      <c r="M17" s="122"/>
      <c r="N17" s="118"/>
      <c r="O17" s="118"/>
      <c r="P17" s="131">
        <f t="shared" si="0"/>
        <v>4.0000000000000001E-3</v>
      </c>
    </row>
    <row r="18" spans="1:16" x14ac:dyDescent="0.3">
      <c r="A18" s="118" t="s">
        <v>339</v>
      </c>
      <c r="B18" s="118">
        <v>2</v>
      </c>
      <c r="C18" s="118"/>
      <c r="D18" s="118"/>
      <c r="E18" s="118" t="s">
        <v>317</v>
      </c>
      <c r="F18" s="118">
        <v>1</v>
      </c>
      <c r="G18" s="118">
        <v>2</v>
      </c>
      <c r="H18" s="118">
        <f t="shared" ref="H18:H40" si="3">F18*G18</f>
        <v>2</v>
      </c>
      <c r="I18" s="122">
        <v>1</v>
      </c>
      <c r="J18" s="118"/>
      <c r="K18" s="118"/>
      <c r="L18" s="118">
        <f t="shared" ref="L18:L40" si="4">J18*K18</f>
        <v>0</v>
      </c>
      <c r="M18" s="122"/>
      <c r="N18" s="118"/>
      <c r="O18" s="118"/>
      <c r="P18" s="131">
        <f t="shared" si="0"/>
        <v>4.0000000000000001E-3</v>
      </c>
    </row>
    <row r="19" spans="1:16" x14ac:dyDescent="0.3">
      <c r="A19" s="118" t="s">
        <v>326</v>
      </c>
      <c r="B19" s="118">
        <v>2</v>
      </c>
      <c r="C19" s="118"/>
      <c r="D19" s="118"/>
      <c r="E19" s="118" t="s">
        <v>317</v>
      </c>
      <c r="F19" s="118">
        <v>1</v>
      </c>
      <c r="G19" s="118">
        <v>2</v>
      </c>
      <c r="H19" s="118">
        <f t="shared" si="3"/>
        <v>2</v>
      </c>
      <c r="I19" s="122">
        <v>3</v>
      </c>
      <c r="J19" s="118"/>
      <c r="K19" s="118"/>
      <c r="L19" s="118">
        <f t="shared" si="4"/>
        <v>0</v>
      </c>
      <c r="M19" s="122"/>
      <c r="N19" s="118"/>
      <c r="O19" s="118"/>
      <c r="P19" s="131">
        <f t="shared" si="0"/>
        <v>4.0000000000000001E-3</v>
      </c>
    </row>
    <row r="20" spans="1:16" x14ac:dyDescent="0.3">
      <c r="A20" s="118" t="s">
        <v>327</v>
      </c>
      <c r="B20" s="118">
        <v>2</v>
      </c>
      <c r="C20" s="118"/>
      <c r="D20" s="118"/>
      <c r="E20" s="118" t="s">
        <v>317</v>
      </c>
      <c r="F20" s="118">
        <v>1</v>
      </c>
      <c r="G20" s="118">
        <v>2</v>
      </c>
      <c r="H20" s="118">
        <f t="shared" si="3"/>
        <v>2</v>
      </c>
      <c r="I20" s="122">
        <v>2</v>
      </c>
      <c r="J20" s="118">
        <v>1</v>
      </c>
      <c r="K20" s="118">
        <v>2</v>
      </c>
      <c r="L20" s="118">
        <f t="shared" si="4"/>
        <v>2</v>
      </c>
      <c r="M20" s="122">
        <v>2</v>
      </c>
      <c r="N20" s="118"/>
      <c r="O20" s="118"/>
      <c r="P20" s="131">
        <f t="shared" si="0"/>
        <v>8.0000000000000002E-3</v>
      </c>
    </row>
    <row r="21" spans="1:16" x14ac:dyDescent="0.3">
      <c r="A21" s="123" t="s">
        <v>328</v>
      </c>
      <c r="B21" s="118">
        <v>2</v>
      </c>
      <c r="C21" s="118"/>
      <c r="D21" s="118"/>
      <c r="E21" s="118" t="s">
        <v>317</v>
      </c>
      <c r="F21" s="118">
        <v>1</v>
      </c>
      <c r="G21" s="118">
        <v>2</v>
      </c>
      <c r="H21" s="118">
        <f t="shared" si="3"/>
        <v>2</v>
      </c>
      <c r="I21" s="122">
        <v>2</v>
      </c>
      <c r="J21" s="118"/>
      <c r="K21" s="118"/>
      <c r="L21" s="118">
        <f t="shared" si="4"/>
        <v>0</v>
      </c>
      <c r="M21" s="122"/>
      <c r="N21" s="118"/>
      <c r="O21" s="118"/>
      <c r="P21" s="131">
        <f t="shared" si="0"/>
        <v>4.0000000000000001E-3</v>
      </c>
    </row>
    <row r="22" spans="1:16" x14ac:dyDescent="0.3">
      <c r="A22" s="123" t="s">
        <v>329</v>
      </c>
      <c r="B22" s="118">
        <v>2</v>
      </c>
      <c r="C22" s="118"/>
      <c r="D22" s="118"/>
      <c r="E22" s="118" t="s">
        <v>317</v>
      </c>
      <c r="F22" s="118">
        <v>1</v>
      </c>
      <c r="G22" s="118">
        <v>2</v>
      </c>
      <c r="H22" s="118">
        <f t="shared" si="3"/>
        <v>2</v>
      </c>
      <c r="I22" s="122">
        <v>2</v>
      </c>
      <c r="J22" s="118"/>
      <c r="K22" s="118"/>
      <c r="L22" s="118">
        <f t="shared" si="4"/>
        <v>0</v>
      </c>
      <c r="M22" s="122"/>
      <c r="N22" s="118"/>
      <c r="O22" s="118"/>
      <c r="P22" s="131">
        <f t="shared" si="0"/>
        <v>4.0000000000000001E-3</v>
      </c>
    </row>
    <row r="23" spans="1:16" x14ac:dyDescent="0.3">
      <c r="A23" s="123" t="s">
        <v>330</v>
      </c>
      <c r="B23" s="118">
        <v>2</v>
      </c>
      <c r="C23" s="118"/>
      <c r="D23" s="118"/>
      <c r="E23" s="118" t="s">
        <v>317</v>
      </c>
      <c r="F23" s="118">
        <v>1</v>
      </c>
      <c r="G23" s="118">
        <v>2</v>
      </c>
      <c r="H23" s="118">
        <f t="shared" si="3"/>
        <v>2</v>
      </c>
      <c r="I23" s="122">
        <v>2</v>
      </c>
      <c r="J23" s="118"/>
      <c r="K23" s="118"/>
      <c r="L23" s="118">
        <f t="shared" si="4"/>
        <v>0</v>
      </c>
      <c r="M23" s="122"/>
      <c r="N23" s="118"/>
      <c r="O23" s="118"/>
      <c r="P23" s="131">
        <f t="shared" si="0"/>
        <v>4.0000000000000001E-3</v>
      </c>
    </row>
    <row r="24" spans="1:16" x14ac:dyDescent="0.3">
      <c r="A24" s="123" t="s">
        <v>333</v>
      </c>
      <c r="B24" s="118">
        <v>2</v>
      </c>
      <c r="C24" s="118"/>
      <c r="D24" s="118"/>
      <c r="E24" s="118" t="s">
        <v>317</v>
      </c>
      <c r="F24" s="118">
        <v>1</v>
      </c>
      <c r="G24" s="118">
        <v>2</v>
      </c>
      <c r="H24" s="118">
        <f t="shared" si="3"/>
        <v>2</v>
      </c>
      <c r="I24" s="122">
        <v>2</v>
      </c>
      <c r="J24" s="118"/>
      <c r="K24" s="118"/>
      <c r="L24" s="118">
        <f t="shared" si="4"/>
        <v>0</v>
      </c>
      <c r="M24" s="122"/>
      <c r="N24" s="118"/>
      <c r="O24" s="118"/>
      <c r="P24" s="131">
        <f t="shared" si="0"/>
        <v>4.0000000000000001E-3</v>
      </c>
    </row>
    <row r="25" spans="1:16" x14ac:dyDescent="0.3">
      <c r="A25" s="123" t="s">
        <v>334</v>
      </c>
      <c r="B25" s="118">
        <v>2</v>
      </c>
      <c r="C25" s="118"/>
      <c r="D25" s="118"/>
      <c r="E25" s="118" t="s">
        <v>317</v>
      </c>
      <c r="F25" s="118">
        <v>1</v>
      </c>
      <c r="G25" s="118">
        <v>2</v>
      </c>
      <c r="H25" s="118">
        <f t="shared" si="3"/>
        <v>2</v>
      </c>
      <c r="I25" s="122">
        <v>2</v>
      </c>
      <c r="J25" s="118"/>
      <c r="K25" s="118"/>
      <c r="L25" s="118">
        <f t="shared" si="4"/>
        <v>0</v>
      </c>
      <c r="M25" s="122"/>
      <c r="N25" s="118"/>
      <c r="O25" s="118"/>
      <c r="P25" s="131">
        <f t="shared" si="0"/>
        <v>4.0000000000000001E-3</v>
      </c>
    </row>
    <row r="26" spans="1:16" x14ac:dyDescent="0.3">
      <c r="A26" s="125" t="s">
        <v>178</v>
      </c>
      <c r="B26" s="118"/>
      <c r="C26" s="118"/>
      <c r="D26" s="118"/>
      <c r="E26" s="118"/>
      <c r="F26" s="118"/>
      <c r="G26" s="118"/>
      <c r="H26" s="118"/>
      <c r="I26" s="122"/>
      <c r="J26" s="118"/>
      <c r="K26" s="118"/>
      <c r="L26" s="118"/>
      <c r="M26" s="122"/>
      <c r="N26" s="118"/>
      <c r="O26" s="118"/>
      <c r="P26" s="118"/>
    </row>
    <row r="27" spans="1:16" x14ac:dyDescent="0.3">
      <c r="A27" s="123" t="s">
        <v>335</v>
      </c>
      <c r="B27" s="118">
        <v>2</v>
      </c>
      <c r="C27" s="118"/>
      <c r="D27" s="118"/>
      <c r="E27" s="118" t="s">
        <v>317</v>
      </c>
      <c r="F27" s="118">
        <v>1</v>
      </c>
      <c r="G27" s="118">
        <v>2</v>
      </c>
      <c r="H27" s="118">
        <f t="shared" si="3"/>
        <v>2</v>
      </c>
      <c r="I27" s="122">
        <v>1</v>
      </c>
      <c r="J27" s="118"/>
      <c r="K27" s="118"/>
      <c r="L27" s="118">
        <f t="shared" si="4"/>
        <v>0</v>
      </c>
      <c r="M27" s="122"/>
      <c r="N27" s="118"/>
      <c r="O27" s="118"/>
      <c r="P27" s="131">
        <f t="shared" ref="P27:P40" si="5">((H27+L27+N27+O27)/20)/25</f>
        <v>4.0000000000000001E-3</v>
      </c>
    </row>
    <row r="28" spans="1:16" x14ac:dyDescent="0.3">
      <c r="A28" s="123" t="s">
        <v>340</v>
      </c>
      <c r="B28" s="118">
        <v>2</v>
      </c>
      <c r="C28" s="118"/>
      <c r="D28" s="118"/>
      <c r="E28" s="118" t="s">
        <v>317</v>
      </c>
      <c r="F28" s="118">
        <v>1</v>
      </c>
      <c r="G28" s="118">
        <v>2</v>
      </c>
      <c r="H28" s="118">
        <f t="shared" si="3"/>
        <v>2</v>
      </c>
      <c r="I28" s="122">
        <v>2</v>
      </c>
      <c r="J28" s="118"/>
      <c r="K28" s="118"/>
      <c r="L28" s="118">
        <f t="shared" si="4"/>
        <v>0</v>
      </c>
      <c r="M28" s="122"/>
      <c r="N28" s="118"/>
      <c r="O28" s="118"/>
      <c r="P28" s="131">
        <f t="shared" si="5"/>
        <v>4.0000000000000001E-3</v>
      </c>
    </row>
    <row r="29" spans="1:16" x14ac:dyDescent="0.3">
      <c r="A29" s="123" t="s">
        <v>341</v>
      </c>
      <c r="B29" s="118">
        <v>2</v>
      </c>
      <c r="C29" s="118"/>
      <c r="D29" s="118"/>
      <c r="E29" s="118" t="s">
        <v>317</v>
      </c>
      <c r="F29" s="118">
        <v>1</v>
      </c>
      <c r="G29" s="118">
        <v>2</v>
      </c>
      <c r="H29" s="118">
        <f t="shared" si="3"/>
        <v>2</v>
      </c>
      <c r="I29" s="122">
        <v>2</v>
      </c>
      <c r="J29" s="118"/>
      <c r="K29" s="118"/>
      <c r="L29" s="118">
        <f t="shared" si="4"/>
        <v>0</v>
      </c>
      <c r="M29" s="122"/>
      <c r="N29" s="118"/>
      <c r="O29" s="118"/>
      <c r="P29" s="131">
        <f t="shared" si="5"/>
        <v>4.0000000000000001E-3</v>
      </c>
    </row>
    <row r="30" spans="1:16" x14ac:dyDescent="0.3">
      <c r="A30" s="123" t="s">
        <v>342</v>
      </c>
      <c r="B30" s="118">
        <v>2</v>
      </c>
      <c r="C30" s="118"/>
      <c r="D30" s="118"/>
      <c r="E30" s="118" t="s">
        <v>317</v>
      </c>
      <c r="F30" s="118">
        <v>1</v>
      </c>
      <c r="G30" s="118">
        <v>2</v>
      </c>
      <c r="H30" s="118">
        <f t="shared" ref="H30:H32" si="6">F30*G30</f>
        <v>2</v>
      </c>
      <c r="I30" s="122">
        <v>2</v>
      </c>
      <c r="J30" s="118"/>
      <c r="K30" s="118"/>
      <c r="L30" s="118">
        <f t="shared" ref="L30:L32" si="7">J30*K30</f>
        <v>0</v>
      </c>
      <c r="M30" s="122"/>
      <c r="N30" s="118"/>
      <c r="O30" s="118"/>
      <c r="P30" s="131">
        <f t="shared" si="5"/>
        <v>4.0000000000000001E-3</v>
      </c>
    </row>
    <row r="31" spans="1:16" x14ac:dyDescent="0.3">
      <c r="A31" s="123" t="s">
        <v>343</v>
      </c>
      <c r="B31" s="118">
        <v>2</v>
      </c>
      <c r="C31" s="118"/>
      <c r="D31" s="118"/>
      <c r="E31" s="118" t="s">
        <v>317</v>
      </c>
      <c r="F31" s="118">
        <v>1</v>
      </c>
      <c r="G31" s="118">
        <v>2</v>
      </c>
      <c r="H31" s="118">
        <f t="shared" si="6"/>
        <v>2</v>
      </c>
      <c r="I31" s="122">
        <v>2</v>
      </c>
      <c r="J31" s="118"/>
      <c r="K31" s="118"/>
      <c r="L31" s="118">
        <f t="shared" si="7"/>
        <v>0</v>
      </c>
      <c r="M31" s="122"/>
      <c r="N31" s="118"/>
      <c r="O31" s="118"/>
      <c r="P31" s="131">
        <f t="shared" si="5"/>
        <v>4.0000000000000001E-3</v>
      </c>
    </row>
    <row r="32" spans="1:16" x14ac:dyDescent="0.3">
      <c r="A32" s="123" t="s">
        <v>344</v>
      </c>
      <c r="B32" s="118">
        <v>2</v>
      </c>
      <c r="C32" s="118"/>
      <c r="D32" s="118"/>
      <c r="E32" s="118" t="s">
        <v>317</v>
      </c>
      <c r="F32" s="118">
        <v>1</v>
      </c>
      <c r="G32" s="118">
        <v>2</v>
      </c>
      <c r="H32" s="118">
        <f t="shared" si="6"/>
        <v>2</v>
      </c>
      <c r="I32" s="122">
        <v>2</v>
      </c>
      <c r="J32" s="118"/>
      <c r="K32" s="118"/>
      <c r="L32" s="118">
        <f t="shared" si="7"/>
        <v>0</v>
      </c>
      <c r="M32" s="122"/>
      <c r="N32" s="118"/>
      <c r="O32" s="118"/>
      <c r="P32" s="131">
        <f t="shared" si="5"/>
        <v>4.0000000000000001E-3</v>
      </c>
    </row>
    <row r="33" spans="1:16" x14ac:dyDescent="0.3">
      <c r="A33" s="123" t="s">
        <v>345</v>
      </c>
      <c r="B33" s="118">
        <v>2</v>
      </c>
      <c r="C33" s="118"/>
      <c r="D33" s="118"/>
      <c r="E33" s="118" t="s">
        <v>317</v>
      </c>
      <c r="F33" s="118">
        <v>1</v>
      </c>
      <c r="G33" s="118">
        <v>2</v>
      </c>
      <c r="H33" s="118">
        <f t="shared" ref="H33:H36" si="8">F33*G33</f>
        <v>2</v>
      </c>
      <c r="I33" s="122">
        <v>2</v>
      </c>
      <c r="J33" s="118"/>
      <c r="K33" s="118"/>
      <c r="L33" s="118">
        <f t="shared" ref="L33:L36" si="9">J33*K33</f>
        <v>0</v>
      </c>
      <c r="M33" s="122"/>
      <c r="N33" s="118"/>
      <c r="O33" s="118"/>
      <c r="P33" s="131">
        <f t="shared" si="5"/>
        <v>4.0000000000000001E-3</v>
      </c>
    </row>
    <row r="34" spans="1:16" x14ac:dyDescent="0.3">
      <c r="A34" s="123" t="s">
        <v>346</v>
      </c>
      <c r="B34" s="118">
        <v>2</v>
      </c>
      <c r="C34" s="118"/>
      <c r="D34" s="118"/>
      <c r="E34" s="118" t="s">
        <v>317</v>
      </c>
      <c r="F34" s="118">
        <v>1</v>
      </c>
      <c r="G34" s="118">
        <v>2</v>
      </c>
      <c r="H34" s="118">
        <f t="shared" si="8"/>
        <v>2</v>
      </c>
      <c r="I34" s="122">
        <v>2</v>
      </c>
      <c r="J34" s="118"/>
      <c r="K34" s="118"/>
      <c r="L34" s="118">
        <f t="shared" si="9"/>
        <v>0</v>
      </c>
      <c r="M34" s="122"/>
      <c r="N34" s="118"/>
      <c r="O34" s="118"/>
      <c r="P34" s="131">
        <f t="shared" si="5"/>
        <v>4.0000000000000001E-3</v>
      </c>
    </row>
    <row r="35" spans="1:16" x14ac:dyDescent="0.3">
      <c r="A35" s="123" t="s">
        <v>347</v>
      </c>
      <c r="B35" s="118">
        <v>2</v>
      </c>
      <c r="C35" s="118"/>
      <c r="D35" s="118"/>
      <c r="E35" s="118" t="s">
        <v>317</v>
      </c>
      <c r="F35" s="118">
        <v>1</v>
      </c>
      <c r="G35" s="118">
        <v>2</v>
      </c>
      <c r="H35" s="118">
        <f t="shared" si="8"/>
        <v>2</v>
      </c>
      <c r="I35" s="122">
        <v>2</v>
      </c>
      <c r="J35" s="118"/>
      <c r="K35" s="118"/>
      <c r="L35" s="118">
        <f t="shared" si="9"/>
        <v>0</v>
      </c>
      <c r="M35" s="122"/>
      <c r="N35" s="118"/>
      <c r="O35" s="118"/>
      <c r="P35" s="131">
        <f t="shared" si="5"/>
        <v>4.0000000000000001E-3</v>
      </c>
    </row>
    <row r="36" spans="1:16" x14ac:dyDescent="0.3">
      <c r="A36" s="123" t="s">
        <v>348</v>
      </c>
      <c r="B36" s="118">
        <v>2</v>
      </c>
      <c r="C36" s="118"/>
      <c r="D36" s="118"/>
      <c r="E36" s="118" t="s">
        <v>317</v>
      </c>
      <c r="F36" s="118">
        <v>1</v>
      </c>
      <c r="G36" s="118">
        <v>2</v>
      </c>
      <c r="H36" s="118">
        <f t="shared" si="8"/>
        <v>2</v>
      </c>
      <c r="I36" s="122">
        <v>2</v>
      </c>
      <c r="J36" s="118"/>
      <c r="K36" s="118"/>
      <c r="L36" s="118">
        <f t="shared" si="9"/>
        <v>0</v>
      </c>
      <c r="M36" s="122"/>
      <c r="N36" s="118"/>
      <c r="O36" s="118"/>
      <c r="P36" s="131">
        <f t="shared" si="5"/>
        <v>4.0000000000000001E-3</v>
      </c>
    </row>
    <row r="37" spans="1:16" x14ac:dyDescent="0.3">
      <c r="A37" s="123" t="s">
        <v>349</v>
      </c>
      <c r="B37" s="118">
        <v>2</v>
      </c>
      <c r="C37" s="118"/>
      <c r="D37" s="118"/>
      <c r="E37" s="118" t="s">
        <v>317</v>
      </c>
      <c r="F37" s="118">
        <v>1</v>
      </c>
      <c r="G37" s="118">
        <v>2</v>
      </c>
      <c r="H37" s="118">
        <f t="shared" si="3"/>
        <v>2</v>
      </c>
      <c r="I37" s="122">
        <v>3</v>
      </c>
      <c r="J37" s="118"/>
      <c r="K37" s="118"/>
      <c r="L37" s="118">
        <f t="shared" si="4"/>
        <v>0</v>
      </c>
      <c r="M37" s="122"/>
      <c r="N37" s="118"/>
      <c r="O37" s="118"/>
      <c r="P37" s="131">
        <f t="shared" si="5"/>
        <v>4.0000000000000001E-3</v>
      </c>
    </row>
    <row r="38" spans="1:16" x14ac:dyDescent="0.3">
      <c r="A38" s="123" t="s">
        <v>350</v>
      </c>
      <c r="B38" s="118">
        <v>3</v>
      </c>
      <c r="C38" s="118"/>
      <c r="D38" s="118"/>
      <c r="E38" s="118" t="s">
        <v>317</v>
      </c>
      <c r="F38" s="118">
        <v>1</v>
      </c>
      <c r="G38" s="118">
        <v>3</v>
      </c>
      <c r="H38" s="118">
        <f t="shared" si="3"/>
        <v>3</v>
      </c>
      <c r="I38" s="122">
        <v>1</v>
      </c>
      <c r="J38" s="118"/>
      <c r="K38" s="118"/>
      <c r="L38" s="118">
        <f t="shared" si="4"/>
        <v>0</v>
      </c>
      <c r="M38" s="122"/>
      <c r="N38" s="118"/>
      <c r="O38" s="118"/>
      <c r="P38" s="131">
        <f t="shared" si="5"/>
        <v>6.0000000000000001E-3</v>
      </c>
    </row>
    <row r="39" spans="1:16" x14ac:dyDescent="0.3">
      <c r="A39" s="123" t="s">
        <v>351</v>
      </c>
      <c r="B39" s="118">
        <v>3</v>
      </c>
      <c r="C39" s="118"/>
      <c r="D39" s="118"/>
      <c r="E39" s="118" t="s">
        <v>317</v>
      </c>
      <c r="F39" s="118">
        <v>1</v>
      </c>
      <c r="G39" s="118">
        <v>3</v>
      </c>
      <c r="H39" s="118">
        <f t="shared" si="3"/>
        <v>3</v>
      </c>
      <c r="I39" s="122">
        <v>2</v>
      </c>
      <c r="J39" s="118"/>
      <c r="K39" s="118"/>
      <c r="L39" s="118">
        <f t="shared" si="4"/>
        <v>0</v>
      </c>
      <c r="M39" s="122"/>
      <c r="N39" s="118"/>
      <c r="O39" s="118"/>
      <c r="P39" s="131">
        <f t="shared" si="5"/>
        <v>6.0000000000000001E-3</v>
      </c>
    </row>
    <row r="40" spans="1:16" x14ac:dyDescent="0.3">
      <c r="A40" s="123" t="s">
        <v>352</v>
      </c>
      <c r="B40" s="118">
        <v>3</v>
      </c>
      <c r="C40" s="118"/>
      <c r="D40" s="118"/>
      <c r="E40" s="118" t="s">
        <v>317</v>
      </c>
      <c r="F40" s="118">
        <v>1</v>
      </c>
      <c r="G40" s="118">
        <v>3</v>
      </c>
      <c r="H40" s="118">
        <f t="shared" si="3"/>
        <v>3</v>
      </c>
      <c r="I40" s="122">
        <v>1</v>
      </c>
      <c r="J40" s="118"/>
      <c r="K40" s="118"/>
      <c r="L40" s="118">
        <f t="shared" si="4"/>
        <v>0</v>
      </c>
      <c r="M40" s="122"/>
      <c r="N40" s="118"/>
      <c r="O40" s="118"/>
      <c r="P40" s="131">
        <f t="shared" si="5"/>
        <v>6.0000000000000001E-3</v>
      </c>
    </row>
    <row r="41" spans="1:16" x14ac:dyDescent="0.3">
      <c r="A41" s="125" t="s">
        <v>179</v>
      </c>
      <c r="B41" s="118"/>
      <c r="C41" s="118"/>
      <c r="D41" s="118"/>
      <c r="E41" s="118"/>
      <c r="F41" s="118"/>
      <c r="G41" s="118"/>
      <c r="H41" s="118"/>
      <c r="I41" s="122"/>
      <c r="J41" s="118"/>
      <c r="K41" s="118"/>
      <c r="L41" s="118"/>
      <c r="M41" s="122"/>
      <c r="N41" s="118"/>
      <c r="O41" s="118"/>
      <c r="P41" s="118"/>
    </row>
    <row r="42" spans="1:16" x14ac:dyDescent="0.3">
      <c r="A42" s="125" t="s">
        <v>361</v>
      </c>
      <c r="B42" s="118"/>
      <c r="C42" s="118"/>
      <c r="D42" s="118"/>
      <c r="E42" s="118"/>
      <c r="F42" s="118"/>
      <c r="G42" s="118"/>
      <c r="H42" s="118"/>
      <c r="I42" s="122"/>
      <c r="J42" s="118"/>
      <c r="K42" s="118"/>
      <c r="L42" s="118"/>
      <c r="M42" s="122"/>
      <c r="N42" s="118"/>
      <c r="O42" s="118"/>
      <c r="P42" s="118"/>
    </row>
    <row r="43" spans="1:16" x14ac:dyDescent="0.3">
      <c r="A43" s="123" t="s">
        <v>353</v>
      </c>
      <c r="B43" s="118">
        <v>3</v>
      </c>
      <c r="C43" s="118"/>
      <c r="D43" s="118"/>
      <c r="E43" s="118" t="s">
        <v>317</v>
      </c>
      <c r="F43" s="118">
        <v>1</v>
      </c>
      <c r="G43" s="118">
        <v>3</v>
      </c>
      <c r="H43" s="118">
        <f t="shared" ref="H43:H59" si="10">F43*G43</f>
        <v>3</v>
      </c>
      <c r="I43" s="122">
        <v>1</v>
      </c>
      <c r="J43" s="118"/>
      <c r="K43" s="118"/>
      <c r="L43" s="118">
        <f t="shared" ref="L43:L59" si="11">J43*K43</f>
        <v>0</v>
      </c>
      <c r="M43" s="122"/>
      <c r="N43" s="118"/>
      <c r="O43" s="118"/>
      <c r="P43" s="131">
        <f>((H43+L43+N43+O43)/20)/25</f>
        <v>6.0000000000000001E-3</v>
      </c>
    </row>
    <row r="44" spans="1:16" x14ac:dyDescent="0.3">
      <c r="A44" s="123" t="s">
        <v>354</v>
      </c>
      <c r="B44" s="118">
        <v>3</v>
      </c>
      <c r="C44" s="118"/>
      <c r="D44" s="118"/>
      <c r="E44" s="118" t="s">
        <v>317</v>
      </c>
      <c r="F44" s="118">
        <v>1</v>
      </c>
      <c r="G44" s="118">
        <v>3</v>
      </c>
      <c r="H44" s="118">
        <f t="shared" si="10"/>
        <v>3</v>
      </c>
      <c r="I44" s="122">
        <v>1</v>
      </c>
      <c r="J44" s="118"/>
      <c r="K44" s="118"/>
      <c r="L44" s="118">
        <f t="shared" si="11"/>
        <v>0</v>
      </c>
      <c r="M44" s="122"/>
      <c r="N44" s="118"/>
      <c r="O44" s="118"/>
      <c r="P44" s="131">
        <f t="shared" ref="P44:P50" si="12">((H44+L44+N44+O44)/20)/25</f>
        <v>6.0000000000000001E-3</v>
      </c>
    </row>
    <row r="45" spans="1:16" x14ac:dyDescent="0.3">
      <c r="A45" s="123" t="s">
        <v>355</v>
      </c>
      <c r="B45" s="118">
        <v>3</v>
      </c>
      <c r="C45" s="118"/>
      <c r="D45" s="118"/>
      <c r="E45" s="118" t="s">
        <v>317</v>
      </c>
      <c r="F45" s="118">
        <v>1</v>
      </c>
      <c r="G45" s="118">
        <v>3</v>
      </c>
      <c r="H45" s="118">
        <f t="shared" si="10"/>
        <v>3</v>
      </c>
      <c r="I45" s="122">
        <v>1</v>
      </c>
      <c r="J45" s="118"/>
      <c r="K45" s="118"/>
      <c r="L45" s="118">
        <f t="shared" si="11"/>
        <v>0</v>
      </c>
      <c r="M45" s="122"/>
      <c r="N45" s="118"/>
      <c r="O45" s="118"/>
      <c r="P45" s="131">
        <f t="shared" si="12"/>
        <v>6.0000000000000001E-3</v>
      </c>
    </row>
    <row r="46" spans="1:16" x14ac:dyDescent="0.3">
      <c r="A46" s="123" t="s">
        <v>356</v>
      </c>
      <c r="B46" s="118">
        <v>3</v>
      </c>
      <c r="C46" s="118"/>
      <c r="D46" s="118"/>
      <c r="E46" s="118" t="s">
        <v>317</v>
      </c>
      <c r="F46" s="118">
        <v>1</v>
      </c>
      <c r="G46" s="118">
        <v>3</v>
      </c>
      <c r="H46" s="118">
        <f t="shared" si="10"/>
        <v>3</v>
      </c>
      <c r="I46" s="122">
        <v>1</v>
      </c>
      <c r="J46" s="118"/>
      <c r="K46" s="118"/>
      <c r="L46" s="118">
        <f t="shared" si="11"/>
        <v>0</v>
      </c>
      <c r="M46" s="122"/>
      <c r="N46" s="118"/>
      <c r="O46" s="118"/>
      <c r="P46" s="131">
        <f t="shared" si="12"/>
        <v>6.0000000000000001E-3</v>
      </c>
    </row>
    <row r="47" spans="1:16" x14ac:dyDescent="0.3">
      <c r="A47" s="123" t="s">
        <v>357</v>
      </c>
      <c r="B47" s="118">
        <v>3</v>
      </c>
      <c r="C47" s="118"/>
      <c r="D47" s="118"/>
      <c r="E47" s="118" t="s">
        <v>317</v>
      </c>
      <c r="F47" s="118">
        <v>1</v>
      </c>
      <c r="G47" s="118">
        <v>3</v>
      </c>
      <c r="H47" s="118">
        <f t="shared" si="10"/>
        <v>3</v>
      </c>
      <c r="I47" s="122">
        <v>2</v>
      </c>
      <c r="J47" s="118"/>
      <c r="K47" s="118"/>
      <c r="L47" s="118">
        <f t="shared" si="11"/>
        <v>0</v>
      </c>
      <c r="M47" s="122"/>
      <c r="N47" s="118"/>
      <c r="O47" s="118"/>
      <c r="P47" s="131">
        <f t="shared" si="12"/>
        <v>6.0000000000000001E-3</v>
      </c>
    </row>
    <row r="48" spans="1:16" x14ac:dyDescent="0.3">
      <c r="A48" s="123" t="s">
        <v>358</v>
      </c>
      <c r="B48" s="118">
        <v>2</v>
      </c>
      <c r="C48" s="118"/>
      <c r="D48" s="118"/>
      <c r="E48" s="118" t="s">
        <v>317</v>
      </c>
      <c r="F48" s="118">
        <v>1</v>
      </c>
      <c r="G48" s="118">
        <v>2</v>
      </c>
      <c r="H48" s="118">
        <f t="shared" si="10"/>
        <v>2</v>
      </c>
      <c r="I48" s="122">
        <v>1</v>
      </c>
      <c r="J48" s="118"/>
      <c r="K48" s="118"/>
      <c r="L48" s="118">
        <f t="shared" si="11"/>
        <v>0</v>
      </c>
      <c r="M48" s="122"/>
      <c r="N48" s="118"/>
      <c r="O48" s="118"/>
      <c r="P48" s="131">
        <f t="shared" si="12"/>
        <v>4.0000000000000001E-3</v>
      </c>
    </row>
    <row r="49" spans="1:16" x14ac:dyDescent="0.3">
      <c r="A49" s="123" t="s">
        <v>359</v>
      </c>
      <c r="B49" s="118">
        <v>3</v>
      </c>
      <c r="C49" s="118"/>
      <c r="D49" s="118"/>
      <c r="E49" s="118" t="s">
        <v>317</v>
      </c>
      <c r="F49" s="118">
        <v>1</v>
      </c>
      <c r="G49" s="118">
        <v>3</v>
      </c>
      <c r="H49" s="118">
        <f t="shared" si="10"/>
        <v>3</v>
      </c>
      <c r="I49" s="122">
        <v>1</v>
      </c>
      <c r="J49" s="118"/>
      <c r="K49" s="118"/>
      <c r="L49" s="118">
        <f t="shared" si="11"/>
        <v>0</v>
      </c>
      <c r="M49" s="122"/>
      <c r="N49" s="118"/>
      <c r="O49" s="118"/>
      <c r="P49" s="131">
        <f t="shared" si="12"/>
        <v>6.0000000000000001E-3</v>
      </c>
    </row>
    <row r="50" spans="1:16" x14ac:dyDescent="0.3">
      <c r="A50" s="123" t="s">
        <v>360</v>
      </c>
      <c r="B50" s="118">
        <v>3</v>
      </c>
      <c r="C50" s="118"/>
      <c r="D50" s="118"/>
      <c r="E50" s="118" t="s">
        <v>317</v>
      </c>
      <c r="F50" s="118">
        <v>1</v>
      </c>
      <c r="G50" s="118">
        <v>3</v>
      </c>
      <c r="H50" s="118">
        <f t="shared" si="10"/>
        <v>3</v>
      </c>
      <c r="I50" s="122">
        <v>1</v>
      </c>
      <c r="J50" s="118"/>
      <c r="K50" s="118"/>
      <c r="L50" s="118">
        <f t="shared" si="11"/>
        <v>0</v>
      </c>
      <c r="M50" s="122"/>
      <c r="N50" s="118"/>
      <c r="O50" s="118"/>
      <c r="P50" s="131">
        <f t="shared" si="12"/>
        <v>6.0000000000000001E-3</v>
      </c>
    </row>
    <row r="51" spans="1:16" x14ac:dyDescent="0.3">
      <c r="A51" s="125" t="s">
        <v>362</v>
      </c>
      <c r="B51" s="118"/>
      <c r="C51" s="118"/>
      <c r="D51" s="118"/>
      <c r="E51" s="118"/>
      <c r="F51" s="118"/>
      <c r="G51" s="118"/>
      <c r="H51" s="118"/>
      <c r="I51" s="122"/>
      <c r="J51" s="118"/>
      <c r="K51" s="118"/>
      <c r="L51" s="118"/>
      <c r="M51" s="122"/>
      <c r="N51" s="118"/>
      <c r="O51" s="118"/>
      <c r="P51" s="118"/>
    </row>
    <row r="52" spans="1:16" x14ac:dyDescent="0.3">
      <c r="A52" s="123" t="s">
        <v>363</v>
      </c>
      <c r="B52" s="118">
        <v>3</v>
      </c>
      <c r="C52" s="118"/>
      <c r="D52" s="118"/>
      <c r="E52" s="118" t="s">
        <v>317</v>
      </c>
      <c r="F52" s="118">
        <v>1</v>
      </c>
      <c r="G52" s="118">
        <v>3</v>
      </c>
      <c r="H52" s="118">
        <f t="shared" si="10"/>
        <v>3</v>
      </c>
      <c r="I52" s="122">
        <v>2</v>
      </c>
      <c r="J52" s="118"/>
      <c r="K52" s="118"/>
      <c r="L52" s="118">
        <f t="shared" si="11"/>
        <v>0</v>
      </c>
      <c r="M52" s="122"/>
      <c r="N52" s="118"/>
      <c r="O52" s="118"/>
      <c r="P52" s="131">
        <f t="shared" ref="P52:P60" si="13">((H52+L52+N52+O52)/20)/25</f>
        <v>6.0000000000000001E-3</v>
      </c>
    </row>
    <row r="53" spans="1:16" x14ac:dyDescent="0.3">
      <c r="A53" s="123" t="s">
        <v>364</v>
      </c>
      <c r="B53" s="118">
        <v>2</v>
      </c>
      <c r="C53" s="118"/>
      <c r="D53" s="118"/>
      <c r="E53" s="118" t="s">
        <v>317</v>
      </c>
      <c r="F53" s="118">
        <v>1</v>
      </c>
      <c r="G53" s="118">
        <v>2</v>
      </c>
      <c r="H53" s="118">
        <f t="shared" si="10"/>
        <v>2</v>
      </c>
      <c r="I53" s="122">
        <v>1</v>
      </c>
      <c r="J53" s="118"/>
      <c r="K53" s="118"/>
      <c r="L53" s="118">
        <f t="shared" si="11"/>
        <v>0</v>
      </c>
      <c r="M53" s="122"/>
      <c r="N53" s="118"/>
      <c r="O53" s="118"/>
      <c r="P53" s="131">
        <f t="shared" si="13"/>
        <v>4.0000000000000001E-3</v>
      </c>
    </row>
    <row r="54" spans="1:16" x14ac:dyDescent="0.3">
      <c r="A54" s="123" t="s">
        <v>365</v>
      </c>
      <c r="B54" s="118">
        <v>3</v>
      </c>
      <c r="C54" s="118"/>
      <c r="D54" s="118"/>
      <c r="E54" s="118" t="s">
        <v>317</v>
      </c>
      <c r="F54" s="118">
        <v>1</v>
      </c>
      <c r="G54" s="118">
        <v>3</v>
      </c>
      <c r="H54" s="118">
        <f t="shared" si="10"/>
        <v>3</v>
      </c>
      <c r="I54" s="122">
        <v>2</v>
      </c>
      <c r="J54" s="118"/>
      <c r="K54" s="118"/>
      <c r="L54" s="118">
        <f t="shared" si="11"/>
        <v>0</v>
      </c>
      <c r="M54" s="122"/>
      <c r="N54" s="118"/>
      <c r="O54" s="118"/>
      <c r="P54" s="131">
        <f t="shared" si="13"/>
        <v>6.0000000000000001E-3</v>
      </c>
    </row>
    <row r="55" spans="1:16" x14ac:dyDescent="0.3">
      <c r="A55" s="123" t="s">
        <v>366</v>
      </c>
      <c r="B55" s="118">
        <v>3</v>
      </c>
      <c r="C55" s="118"/>
      <c r="D55" s="118"/>
      <c r="E55" s="118" t="s">
        <v>317</v>
      </c>
      <c r="F55" s="118">
        <v>1</v>
      </c>
      <c r="G55" s="118">
        <v>3</v>
      </c>
      <c r="H55" s="118">
        <f t="shared" si="10"/>
        <v>3</v>
      </c>
      <c r="I55" s="122">
        <v>1</v>
      </c>
      <c r="J55" s="118"/>
      <c r="K55" s="118"/>
      <c r="L55" s="118">
        <f t="shared" si="11"/>
        <v>0</v>
      </c>
      <c r="M55" s="122"/>
      <c r="N55" s="118"/>
      <c r="O55" s="118"/>
      <c r="P55" s="131">
        <f>((H55+L55+N55+O55)/20)/25</f>
        <v>6.0000000000000001E-3</v>
      </c>
    </row>
    <row r="56" spans="1:16" x14ac:dyDescent="0.3">
      <c r="A56" s="123" t="s">
        <v>367</v>
      </c>
      <c r="B56" s="118">
        <v>2</v>
      </c>
      <c r="C56" s="118"/>
      <c r="D56" s="118"/>
      <c r="E56" s="118" t="s">
        <v>317</v>
      </c>
      <c r="F56" s="118">
        <v>1</v>
      </c>
      <c r="G56" s="118">
        <v>2</v>
      </c>
      <c r="H56" s="118">
        <f t="shared" si="10"/>
        <v>2</v>
      </c>
      <c r="I56" s="122">
        <v>2</v>
      </c>
      <c r="J56" s="118"/>
      <c r="K56" s="118"/>
      <c r="L56" s="118">
        <f t="shared" si="11"/>
        <v>0</v>
      </c>
      <c r="M56" s="122"/>
      <c r="N56" s="118"/>
      <c r="O56" s="118"/>
      <c r="P56" s="131">
        <f t="shared" si="13"/>
        <v>4.0000000000000001E-3</v>
      </c>
    </row>
    <row r="57" spans="1:16" x14ac:dyDescent="0.3">
      <c r="A57" s="123" t="s">
        <v>368</v>
      </c>
      <c r="B57" s="118">
        <v>3</v>
      </c>
      <c r="C57" s="118"/>
      <c r="D57" s="118"/>
      <c r="E57" s="118" t="s">
        <v>317</v>
      </c>
      <c r="F57" s="118">
        <v>1</v>
      </c>
      <c r="G57" s="118">
        <v>3</v>
      </c>
      <c r="H57" s="118">
        <f t="shared" si="10"/>
        <v>3</v>
      </c>
      <c r="I57" s="122">
        <v>2</v>
      </c>
      <c r="J57" s="118"/>
      <c r="K57" s="118"/>
      <c r="L57" s="118">
        <f t="shared" si="11"/>
        <v>0</v>
      </c>
      <c r="M57" s="122"/>
      <c r="N57" s="118"/>
      <c r="O57" s="118"/>
      <c r="P57" s="131">
        <f t="shared" si="13"/>
        <v>6.0000000000000001E-3</v>
      </c>
    </row>
    <row r="58" spans="1:16" x14ac:dyDescent="0.3">
      <c r="A58" s="123" t="s">
        <v>369</v>
      </c>
      <c r="B58" s="118">
        <v>3</v>
      </c>
      <c r="C58" s="118"/>
      <c r="D58" s="118"/>
      <c r="E58" s="118" t="s">
        <v>317</v>
      </c>
      <c r="F58" s="118">
        <v>1</v>
      </c>
      <c r="G58" s="118">
        <v>3</v>
      </c>
      <c r="H58" s="118">
        <f t="shared" si="10"/>
        <v>3</v>
      </c>
      <c r="I58" s="122">
        <v>1</v>
      </c>
      <c r="J58" s="118"/>
      <c r="K58" s="118"/>
      <c r="L58" s="118">
        <f t="shared" si="11"/>
        <v>0</v>
      </c>
      <c r="M58" s="122"/>
      <c r="N58" s="118"/>
      <c r="O58" s="118"/>
      <c r="P58" s="131">
        <f t="shared" si="13"/>
        <v>6.0000000000000001E-3</v>
      </c>
    </row>
    <row r="59" spans="1:16" x14ac:dyDescent="0.3">
      <c r="A59" s="123" t="s">
        <v>370</v>
      </c>
      <c r="B59" s="118">
        <v>3</v>
      </c>
      <c r="C59" s="118"/>
      <c r="D59" s="118"/>
      <c r="E59" s="118" t="s">
        <v>317</v>
      </c>
      <c r="F59" s="118">
        <v>1</v>
      </c>
      <c r="G59" s="118">
        <v>3</v>
      </c>
      <c r="H59" s="118">
        <f t="shared" si="10"/>
        <v>3</v>
      </c>
      <c r="I59" s="122">
        <v>1</v>
      </c>
      <c r="J59" s="118"/>
      <c r="K59" s="118"/>
      <c r="L59" s="118">
        <f t="shared" si="11"/>
        <v>0</v>
      </c>
      <c r="M59" s="122"/>
      <c r="N59" s="118"/>
      <c r="O59" s="118"/>
      <c r="P59" s="131">
        <f t="shared" si="13"/>
        <v>6.0000000000000001E-3</v>
      </c>
    </row>
    <row r="60" spans="1:16" x14ac:dyDescent="0.3">
      <c r="A60" s="123" t="s">
        <v>371</v>
      </c>
      <c r="B60" s="118">
        <v>2</v>
      </c>
      <c r="C60" s="118"/>
      <c r="D60" s="118"/>
      <c r="E60" s="118" t="s">
        <v>317</v>
      </c>
      <c r="F60" s="118">
        <v>1</v>
      </c>
      <c r="G60" s="118">
        <v>2</v>
      </c>
      <c r="H60" s="118">
        <f t="shared" ref="H60:H90" si="14">F60*G60</f>
        <v>2</v>
      </c>
      <c r="I60" s="122">
        <v>1</v>
      </c>
      <c r="J60" s="118"/>
      <c r="K60" s="118"/>
      <c r="L60" s="118">
        <f t="shared" ref="L60:L90" si="15">J60*K60</f>
        <v>0</v>
      </c>
      <c r="M60" s="122"/>
      <c r="N60" s="118"/>
      <c r="O60" s="118"/>
      <c r="P60" s="131">
        <f t="shared" si="13"/>
        <v>4.0000000000000001E-3</v>
      </c>
    </row>
    <row r="61" spans="1:16" x14ac:dyDescent="0.3">
      <c r="A61" s="125" t="s">
        <v>372</v>
      </c>
      <c r="B61" s="118"/>
      <c r="C61" s="118"/>
      <c r="D61" s="118"/>
      <c r="E61" s="118"/>
      <c r="F61" s="118"/>
      <c r="G61" s="118"/>
      <c r="H61" s="118"/>
      <c r="I61" s="122"/>
      <c r="J61" s="118"/>
      <c r="K61" s="118"/>
      <c r="L61" s="118"/>
      <c r="M61" s="122"/>
      <c r="N61" s="118"/>
      <c r="O61" s="118"/>
      <c r="P61" s="118"/>
    </row>
    <row r="62" spans="1:16" x14ac:dyDescent="0.3">
      <c r="A62" s="123" t="s">
        <v>373</v>
      </c>
      <c r="B62" s="118">
        <v>3</v>
      </c>
      <c r="C62" s="118"/>
      <c r="D62" s="118"/>
      <c r="E62" s="118" t="s">
        <v>317</v>
      </c>
      <c r="F62" s="118">
        <v>1</v>
      </c>
      <c r="G62" s="118">
        <v>3</v>
      </c>
      <c r="H62" s="118">
        <f t="shared" ref="H62:H69" si="16">F62*G62</f>
        <v>3</v>
      </c>
      <c r="I62" s="122">
        <v>1</v>
      </c>
      <c r="J62" s="118"/>
      <c r="K62" s="118"/>
      <c r="L62" s="118">
        <f t="shared" ref="L62:L69" si="17">J62*K62</f>
        <v>0</v>
      </c>
      <c r="M62" s="122"/>
      <c r="N62" s="118"/>
      <c r="O62" s="118"/>
      <c r="P62" s="131">
        <f t="shared" ref="P62:P67" si="18">((H62+L62+N62+O62)/20)/25</f>
        <v>6.0000000000000001E-3</v>
      </c>
    </row>
    <row r="63" spans="1:16" x14ac:dyDescent="0.3">
      <c r="A63" s="123" t="s">
        <v>374</v>
      </c>
      <c r="B63" s="118">
        <v>2</v>
      </c>
      <c r="C63" s="118"/>
      <c r="D63" s="118"/>
      <c r="E63" s="118" t="s">
        <v>317</v>
      </c>
      <c r="F63" s="118">
        <v>1</v>
      </c>
      <c r="G63" s="118">
        <v>2</v>
      </c>
      <c r="H63" s="118">
        <f t="shared" si="16"/>
        <v>2</v>
      </c>
      <c r="I63" s="122">
        <v>1</v>
      </c>
      <c r="J63" s="118"/>
      <c r="K63" s="118"/>
      <c r="L63" s="118">
        <f t="shared" si="17"/>
        <v>0</v>
      </c>
      <c r="M63" s="122"/>
      <c r="N63" s="118"/>
      <c r="O63" s="118"/>
      <c r="P63" s="131">
        <f t="shared" si="18"/>
        <v>4.0000000000000001E-3</v>
      </c>
    </row>
    <row r="64" spans="1:16" x14ac:dyDescent="0.3">
      <c r="A64" s="123" t="s">
        <v>375</v>
      </c>
      <c r="B64" s="118">
        <v>3</v>
      </c>
      <c r="C64" s="118"/>
      <c r="D64" s="118"/>
      <c r="E64" s="118" t="s">
        <v>317</v>
      </c>
      <c r="F64" s="118">
        <v>1</v>
      </c>
      <c r="G64" s="118">
        <v>3</v>
      </c>
      <c r="H64" s="118">
        <f t="shared" si="16"/>
        <v>3</v>
      </c>
      <c r="I64" s="122">
        <v>1</v>
      </c>
      <c r="J64" s="118"/>
      <c r="K64" s="118"/>
      <c r="L64" s="118">
        <f t="shared" si="17"/>
        <v>0</v>
      </c>
      <c r="M64" s="122"/>
      <c r="N64" s="118"/>
      <c r="O64" s="118"/>
      <c r="P64" s="131">
        <f t="shared" si="18"/>
        <v>6.0000000000000001E-3</v>
      </c>
    </row>
    <row r="65" spans="1:16" x14ac:dyDescent="0.3">
      <c r="A65" s="123" t="s">
        <v>376</v>
      </c>
      <c r="B65" s="118">
        <v>3</v>
      </c>
      <c r="C65" s="118"/>
      <c r="D65" s="118"/>
      <c r="E65" s="118" t="s">
        <v>317</v>
      </c>
      <c r="F65" s="118">
        <v>1</v>
      </c>
      <c r="G65" s="118">
        <v>3</v>
      </c>
      <c r="H65" s="118">
        <f t="shared" si="16"/>
        <v>3</v>
      </c>
      <c r="I65" s="122">
        <v>1</v>
      </c>
      <c r="J65" s="118"/>
      <c r="K65" s="118"/>
      <c r="L65" s="118">
        <f t="shared" si="17"/>
        <v>0</v>
      </c>
      <c r="M65" s="122"/>
      <c r="N65" s="118"/>
      <c r="O65" s="118"/>
      <c r="P65" s="131">
        <f t="shared" si="18"/>
        <v>6.0000000000000001E-3</v>
      </c>
    </row>
    <row r="66" spans="1:16" x14ac:dyDescent="0.3">
      <c r="A66" s="123" t="s">
        <v>377</v>
      </c>
      <c r="B66" s="118">
        <v>2</v>
      </c>
      <c r="C66" s="118"/>
      <c r="D66" s="118"/>
      <c r="E66" s="118" t="s">
        <v>317</v>
      </c>
      <c r="F66" s="118">
        <v>1</v>
      </c>
      <c r="G66" s="118">
        <v>2</v>
      </c>
      <c r="H66" s="118">
        <f t="shared" si="16"/>
        <v>2</v>
      </c>
      <c r="I66" s="122">
        <v>1</v>
      </c>
      <c r="J66" s="118"/>
      <c r="K66" s="118"/>
      <c r="L66" s="118">
        <f t="shared" si="17"/>
        <v>0</v>
      </c>
      <c r="M66" s="122"/>
      <c r="N66" s="118"/>
      <c r="O66" s="118"/>
      <c r="P66" s="131">
        <f t="shared" si="18"/>
        <v>4.0000000000000001E-3</v>
      </c>
    </row>
    <row r="67" spans="1:16" x14ac:dyDescent="0.3">
      <c r="A67" s="123" t="s">
        <v>378</v>
      </c>
      <c r="B67" s="118">
        <v>3</v>
      </c>
      <c r="C67" s="118"/>
      <c r="D67" s="118"/>
      <c r="E67" s="118" t="s">
        <v>317</v>
      </c>
      <c r="F67" s="118">
        <v>1</v>
      </c>
      <c r="G67" s="118">
        <v>3</v>
      </c>
      <c r="H67" s="118">
        <f t="shared" si="16"/>
        <v>3</v>
      </c>
      <c r="I67" s="122">
        <v>1</v>
      </c>
      <c r="J67" s="118"/>
      <c r="K67" s="118"/>
      <c r="L67" s="118">
        <f t="shared" si="17"/>
        <v>0</v>
      </c>
      <c r="M67" s="122"/>
      <c r="N67" s="118"/>
      <c r="O67" s="118"/>
      <c r="P67" s="131">
        <f t="shared" si="18"/>
        <v>6.0000000000000001E-3</v>
      </c>
    </row>
    <row r="68" spans="1:16" x14ac:dyDescent="0.3">
      <c r="A68" s="126" t="s">
        <v>379</v>
      </c>
      <c r="B68" s="118"/>
      <c r="C68" s="118"/>
      <c r="D68" s="118"/>
      <c r="E68" s="118"/>
      <c r="F68" s="118"/>
      <c r="G68" s="118"/>
      <c r="H68" s="118"/>
      <c r="I68" s="122"/>
      <c r="J68" s="118"/>
      <c r="K68" s="118"/>
      <c r="L68" s="118"/>
      <c r="M68" s="122"/>
      <c r="N68" s="118"/>
      <c r="O68" s="118"/>
      <c r="P68" s="118"/>
    </row>
    <row r="69" spans="1:16" x14ac:dyDescent="0.3">
      <c r="A69" s="123" t="s">
        <v>380</v>
      </c>
      <c r="B69" s="118">
        <v>3</v>
      </c>
      <c r="C69" s="118"/>
      <c r="D69" s="118"/>
      <c r="E69" s="118" t="s">
        <v>317</v>
      </c>
      <c r="F69" s="118">
        <v>1</v>
      </c>
      <c r="G69" s="118">
        <v>3</v>
      </c>
      <c r="H69" s="118">
        <f t="shared" si="16"/>
        <v>3</v>
      </c>
      <c r="I69" s="122">
        <v>1</v>
      </c>
      <c r="J69" s="118"/>
      <c r="K69" s="118"/>
      <c r="L69" s="118">
        <f t="shared" si="17"/>
        <v>0</v>
      </c>
      <c r="M69" s="122"/>
      <c r="N69" s="118"/>
      <c r="O69" s="118"/>
      <c r="P69" s="131">
        <f t="shared" ref="P69:P74" si="19">((H69+L69+N69+O69)/20)/25</f>
        <v>6.0000000000000001E-3</v>
      </c>
    </row>
    <row r="70" spans="1:16" x14ac:dyDescent="0.3">
      <c r="A70" s="123" t="s">
        <v>381</v>
      </c>
      <c r="B70" s="118">
        <v>3</v>
      </c>
      <c r="C70" s="118"/>
      <c r="D70" s="118"/>
      <c r="E70" s="118" t="s">
        <v>317</v>
      </c>
      <c r="F70" s="118">
        <v>1</v>
      </c>
      <c r="G70" s="118">
        <v>3</v>
      </c>
      <c r="H70" s="118">
        <f t="shared" ref="H70:H77" si="20">F70*G70</f>
        <v>3</v>
      </c>
      <c r="I70" s="122">
        <v>1</v>
      </c>
      <c r="J70" s="118"/>
      <c r="K70" s="118"/>
      <c r="L70" s="118">
        <f t="shared" ref="L70:L77" si="21">J70*K70</f>
        <v>0</v>
      </c>
      <c r="M70" s="122"/>
      <c r="N70" s="118"/>
      <c r="O70" s="118"/>
      <c r="P70" s="131">
        <f t="shared" si="19"/>
        <v>6.0000000000000001E-3</v>
      </c>
    </row>
    <row r="71" spans="1:16" x14ac:dyDescent="0.3">
      <c r="A71" s="123" t="s">
        <v>382</v>
      </c>
      <c r="B71" s="118">
        <v>3</v>
      </c>
      <c r="C71" s="118"/>
      <c r="D71" s="118"/>
      <c r="E71" s="118" t="s">
        <v>317</v>
      </c>
      <c r="F71" s="118">
        <v>1</v>
      </c>
      <c r="G71" s="118">
        <v>3</v>
      </c>
      <c r="H71" s="118">
        <f t="shared" si="20"/>
        <v>3</v>
      </c>
      <c r="I71" s="122">
        <v>2</v>
      </c>
      <c r="J71" s="118"/>
      <c r="K71" s="118"/>
      <c r="L71" s="118">
        <f t="shared" si="21"/>
        <v>0</v>
      </c>
      <c r="M71" s="122"/>
      <c r="N71" s="118"/>
      <c r="O71" s="118"/>
      <c r="P71" s="131">
        <f t="shared" si="19"/>
        <v>6.0000000000000001E-3</v>
      </c>
    </row>
    <row r="72" spans="1:16" x14ac:dyDescent="0.3">
      <c r="A72" s="123" t="s">
        <v>383</v>
      </c>
      <c r="B72" s="118">
        <v>3</v>
      </c>
      <c r="C72" s="118"/>
      <c r="D72" s="118"/>
      <c r="E72" s="118" t="s">
        <v>317</v>
      </c>
      <c r="F72" s="118">
        <v>1</v>
      </c>
      <c r="G72" s="118">
        <v>3</v>
      </c>
      <c r="H72" s="118">
        <f t="shared" si="20"/>
        <v>3</v>
      </c>
      <c r="I72" s="122">
        <v>1</v>
      </c>
      <c r="J72" s="118"/>
      <c r="K72" s="118"/>
      <c r="L72" s="118">
        <f t="shared" si="21"/>
        <v>0</v>
      </c>
      <c r="M72" s="122"/>
      <c r="N72" s="118"/>
      <c r="O72" s="118"/>
      <c r="P72" s="131">
        <f t="shared" si="19"/>
        <v>6.0000000000000001E-3</v>
      </c>
    </row>
    <row r="73" spans="1:16" x14ac:dyDescent="0.3">
      <c r="A73" s="123" t="s">
        <v>384</v>
      </c>
      <c r="B73" s="118">
        <v>3</v>
      </c>
      <c r="C73" s="118"/>
      <c r="D73" s="118"/>
      <c r="E73" s="118" t="s">
        <v>317</v>
      </c>
      <c r="F73" s="118">
        <v>1</v>
      </c>
      <c r="G73" s="118">
        <v>3</v>
      </c>
      <c r="H73" s="118">
        <f t="shared" si="20"/>
        <v>3</v>
      </c>
      <c r="I73" s="122">
        <v>2</v>
      </c>
      <c r="J73" s="118"/>
      <c r="K73" s="118"/>
      <c r="L73" s="118">
        <f t="shared" si="21"/>
        <v>0</v>
      </c>
      <c r="M73" s="122"/>
      <c r="N73" s="118"/>
      <c r="O73" s="118"/>
      <c r="P73" s="131">
        <f t="shared" si="19"/>
        <v>6.0000000000000001E-3</v>
      </c>
    </row>
    <row r="74" spans="1:16" x14ac:dyDescent="0.3">
      <c r="A74" s="123" t="s">
        <v>385</v>
      </c>
      <c r="B74" s="118">
        <v>3</v>
      </c>
      <c r="C74" s="118"/>
      <c r="D74" s="118"/>
      <c r="E74" s="118" t="s">
        <v>317</v>
      </c>
      <c r="F74" s="118">
        <v>1</v>
      </c>
      <c r="G74" s="118">
        <v>3</v>
      </c>
      <c r="H74" s="118">
        <f t="shared" si="20"/>
        <v>3</v>
      </c>
      <c r="I74" s="122">
        <v>1</v>
      </c>
      <c r="J74" s="118"/>
      <c r="K74" s="118"/>
      <c r="L74" s="118">
        <f t="shared" si="21"/>
        <v>0</v>
      </c>
      <c r="M74" s="122"/>
      <c r="N74" s="118"/>
      <c r="O74" s="118"/>
      <c r="P74" s="131">
        <f t="shared" si="19"/>
        <v>6.0000000000000001E-3</v>
      </c>
    </row>
    <row r="75" spans="1:16" x14ac:dyDescent="0.3">
      <c r="A75" s="126" t="s">
        <v>386</v>
      </c>
      <c r="B75" s="118"/>
      <c r="C75" s="118"/>
      <c r="D75" s="118"/>
      <c r="E75" s="118"/>
      <c r="F75" s="118"/>
      <c r="G75" s="118"/>
      <c r="H75" s="118"/>
      <c r="I75" s="122"/>
      <c r="J75" s="118"/>
      <c r="K75" s="118"/>
      <c r="L75" s="118"/>
      <c r="M75" s="122"/>
      <c r="N75" s="118"/>
      <c r="O75" s="118"/>
      <c r="P75" s="118"/>
    </row>
    <row r="76" spans="1:16" x14ac:dyDescent="0.3">
      <c r="A76" s="123" t="s">
        <v>387</v>
      </c>
      <c r="B76" s="118">
        <v>3</v>
      </c>
      <c r="C76" s="118"/>
      <c r="D76" s="118"/>
      <c r="E76" s="118" t="s">
        <v>317</v>
      </c>
      <c r="F76" s="118">
        <v>1</v>
      </c>
      <c r="G76" s="118">
        <v>3</v>
      </c>
      <c r="H76" s="118">
        <f t="shared" si="20"/>
        <v>3</v>
      </c>
      <c r="I76" s="122">
        <v>2</v>
      </c>
      <c r="J76" s="118"/>
      <c r="K76" s="118"/>
      <c r="L76" s="118">
        <f t="shared" si="21"/>
        <v>0</v>
      </c>
      <c r="M76" s="122"/>
      <c r="N76" s="118"/>
      <c r="O76" s="118"/>
      <c r="P76" s="131">
        <f t="shared" ref="P76:P90" si="22">((H76+L76+N76+O76)/20)/25</f>
        <v>6.0000000000000001E-3</v>
      </c>
    </row>
    <row r="77" spans="1:16" x14ac:dyDescent="0.3">
      <c r="A77" s="123" t="s">
        <v>388</v>
      </c>
      <c r="B77" s="118">
        <v>2</v>
      </c>
      <c r="C77" s="118"/>
      <c r="D77" s="118"/>
      <c r="E77" s="118" t="s">
        <v>317</v>
      </c>
      <c r="F77" s="118">
        <v>1</v>
      </c>
      <c r="G77" s="118">
        <v>2</v>
      </c>
      <c r="H77" s="118">
        <f t="shared" si="20"/>
        <v>2</v>
      </c>
      <c r="I77" s="122">
        <v>2</v>
      </c>
      <c r="J77" s="118"/>
      <c r="K77" s="118"/>
      <c r="L77" s="118">
        <f t="shared" si="21"/>
        <v>0</v>
      </c>
      <c r="M77" s="122"/>
      <c r="N77" s="118"/>
      <c r="O77" s="118"/>
      <c r="P77" s="131">
        <f t="shared" si="22"/>
        <v>4.0000000000000001E-3</v>
      </c>
    </row>
    <row r="78" spans="1:16" x14ac:dyDescent="0.3">
      <c r="A78" s="123" t="s">
        <v>389</v>
      </c>
      <c r="B78" s="118">
        <v>3</v>
      </c>
      <c r="C78" s="118"/>
      <c r="D78" s="118"/>
      <c r="E78" s="118" t="s">
        <v>317</v>
      </c>
      <c r="F78" s="118">
        <v>1</v>
      </c>
      <c r="G78" s="118">
        <v>3</v>
      </c>
      <c r="H78" s="118">
        <f t="shared" si="14"/>
        <v>3</v>
      </c>
      <c r="I78" s="122">
        <v>1</v>
      </c>
      <c r="J78" s="118"/>
      <c r="K78" s="118"/>
      <c r="L78" s="118">
        <f t="shared" si="15"/>
        <v>0</v>
      </c>
      <c r="M78" s="122"/>
      <c r="N78" s="118"/>
      <c r="O78" s="118"/>
      <c r="P78" s="131">
        <f t="shared" si="22"/>
        <v>6.0000000000000001E-3</v>
      </c>
    </row>
    <row r="79" spans="1:16" x14ac:dyDescent="0.3">
      <c r="A79" s="123" t="s">
        <v>390</v>
      </c>
      <c r="B79" s="118">
        <v>3</v>
      </c>
      <c r="C79" s="118"/>
      <c r="D79" s="118"/>
      <c r="E79" s="118" t="s">
        <v>317</v>
      </c>
      <c r="F79" s="118">
        <v>1</v>
      </c>
      <c r="G79" s="118">
        <v>3</v>
      </c>
      <c r="H79" s="118">
        <f t="shared" si="14"/>
        <v>3</v>
      </c>
      <c r="I79" s="122">
        <v>2</v>
      </c>
      <c r="J79" s="118"/>
      <c r="K79" s="118"/>
      <c r="L79" s="118">
        <f t="shared" si="15"/>
        <v>0</v>
      </c>
      <c r="M79" s="122"/>
      <c r="N79" s="118"/>
      <c r="O79" s="118"/>
      <c r="P79" s="131">
        <f t="shared" si="22"/>
        <v>6.0000000000000001E-3</v>
      </c>
    </row>
    <row r="80" spans="1:16" x14ac:dyDescent="0.3">
      <c r="A80" s="123" t="s">
        <v>391</v>
      </c>
      <c r="B80" s="118">
        <v>3</v>
      </c>
      <c r="C80" s="118"/>
      <c r="D80" s="118"/>
      <c r="E80" s="118" t="s">
        <v>317</v>
      </c>
      <c r="F80" s="118">
        <v>1</v>
      </c>
      <c r="G80" s="118">
        <v>3</v>
      </c>
      <c r="H80" s="118">
        <f t="shared" si="14"/>
        <v>3</v>
      </c>
      <c r="I80" s="122">
        <v>1</v>
      </c>
      <c r="J80" s="118"/>
      <c r="K80" s="118"/>
      <c r="L80" s="118">
        <f t="shared" si="15"/>
        <v>0</v>
      </c>
      <c r="M80" s="122"/>
      <c r="N80" s="118"/>
      <c r="O80" s="118"/>
      <c r="P80" s="131">
        <f t="shared" si="22"/>
        <v>6.0000000000000001E-3</v>
      </c>
    </row>
    <row r="81" spans="1:16" x14ac:dyDescent="0.3">
      <c r="A81" s="123" t="s">
        <v>392</v>
      </c>
      <c r="B81" s="118">
        <v>3</v>
      </c>
      <c r="C81" s="118"/>
      <c r="D81" s="118"/>
      <c r="E81" s="118" t="s">
        <v>317</v>
      </c>
      <c r="F81" s="118">
        <v>1</v>
      </c>
      <c r="G81" s="118">
        <v>3</v>
      </c>
      <c r="H81" s="118">
        <f t="shared" si="14"/>
        <v>3</v>
      </c>
      <c r="I81" s="122">
        <v>2</v>
      </c>
      <c r="J81" s="118"/>
      <c r="K81" s="118"/>
      <c r="L81" s="118">
        <f t="shared" si="15"/>
        <v>0</v>
      </c>
      <c r="M81" s="122"/>
      <c r="N81" s="118"/>
      <c r="O81" s="118"/>
      <c r="P81" s="131">
        <f t="shared" si="22"/>
        <v>6.0000000000000001E-3</v>
      </c>
    </row>
    <row r="82" spans="1:16" x14ac:dyDescent="0.3">
      <c r="A82" s="123" t="s">
        <v>393</v>
      </c>
      <c r="B82" s="118">
        <v>2</v>
      </c>
      <c r="C82" s="118"/>
      <c r="D82" s="118"/>
      <c r="E82" s="118" t="s">
        <v>317</v>
      </c>
      <c r="F82" s="118">
        <v>1</v>
      </c>
      <c r="G82" s="118">
        <v>2</v>
      </c>
      <c r="H82" s="118">
        <f t="shared" si="14"/>
        <v>2</v>
      </c>
      <c r="I82" s="122">
        <v>2</v>
      </c>
      <c r="J82" s="118"/>
      <c r="K82" s="118"/>
      <c r="L82" s="118">
        <f t="shared" si="15"/>
        <v>0</v>
      </c>
      <c r="M82" s="122"/>
      <c r="N82" s="118"/>
      <c r="O82" s="118"/>
      <c r="P82" s="131">
        <f t="shared" si="22"/>
        <v>4.0000000000000001E-3</v>
      </c>
    </row>
    <row r="83" spans="1:16" x14ac:dyDescent="0.3">
      <c r="A83" s="123" t="s">
        <v>394</v>
      </c>
      <c r="B83" s="118">
        <v>3</v>
      </c>
      <c r="C83" s="118"/>
      <c r="D83" s="118"/>
      <c r="E83" s="118" t="s">
        <v>317</v>
      </c>
      <c r="F83" s="118">
        <v>1</v>
      </c>
      <c r="G83" s="118">
        <v>3</v>
      </c>
      <c r="H83" s="118">
        <f t="shared" si="14"/>
        <v>3</v>
      </c>
      <c r="I83" s="122">
        <v>2</v>
      </c>
      <c r="J83" s="118"/>
      <c r="K83" s="118"/>
      <c r="L83" s="118">
        <f t="shared" si="15"/>
        <v>0</v>
      </c>
      <c r="M83" s="122"/>
      <c r="N83" s="118"/>
      <c r="O83" s="118"/>
      <c r="P83" s="131">
        <f t="shared" si="22"/>
        <v>6.0000000000000001E-3</v>
      </c>
    </row>
    <row r="84" spans="1:16" x14ac:dyDescent="0.3">
      <c r="A84" s="123" t="s">
        <v>349</v>
      </c>
      <c r="B84" s="118">
        <v>3</v>
      </c>
      <c r="C84" s="118"/>
      <c r="D84" s="118"/>
      <c r="E84" s="118" t="s">
        <v>317</v>
      </c>
      <c r="F84" s="118">
        <v>1</v>
      </c>
      <c r="G84" s="118">
        <v>3</v>
      </c>
      <c r="H84" s="118">
        <f t="shared" si="14"/>
        <v>3</v>
      </c>
      <c r="I84" s="122">
        <v>2</v>
      </c>
      <c r="J84" s="118"/>
      <c r="K84" s="118"/>
      <c r="L84" s="118">
        <f t="shared" si="15"/>
        <v>0</v>
      </c>
      <c r="M84" s="122"/>
      <c r="N84" s="118"/>
      <c r="O84" s="118"/>
      <c r="P84" s="131">
        <f t="shared" si="22"/>
        <v>6.0000000000000001E-3</v>
      </c>
    </row>
    <row r="85" spans="1:16" x14ac:dyDescent="0.3">
      <c r="A85" s="123" t="s">
        <v>404</v>
      </c>
      <c r="B85" s="118">
        <v>3</v>
      </c>
      <c r="C85" s="118"/>
      <c r="D85" s="118"/>
      <c r="E85" s="118" t="s">
        <v>317</v>
      </c>
      <c r="F85" s="118">
        <v>1</v>
      </c>
      <c r="G85" s="118">
        <v>3</v>
      </c>
      <c r="H85" s="118">
        <f t="shared" si="14"/>
        <v>3</v>
      </c>
      <c r="I85" s="122">
        <v>2</v>
      </c>
      <c r="J85" s="118"/>
      <c r="K85" s="118"/>
      <c r="L85" s="118">
        <f t="shared" si="15"/>
        <v>0</v>
      </c>
      <c r="M85" s="122"/>
      <c r="N85" s="118"/>
      <c r="O85" s="118"/>
      <c r="P85" s="131">
        <f t="shared" si="22"/>
        <v>6.0000000000000001E-3</v>
      </c>
    </row>
    <row r="86" spans="1:16" x14ac:dyDescent="0.3">
      <c r="A86" s="123" t="s">
        <v>405</v>
      </c>
      <c r="B86" s="118">
        <v>3</v>
      </c>
      <c r="C86" s="118"/>
      <c r="D86" s="118"/>
      <c r="E86" s="118" t="s">
        <v>317</v>
      </c>
      <c r="F86" s="118">
        <v>1</v>
      </c>
      <c r="G86" s="118">
        <v>3</v>
      </c>
      <c r="H86" s="118">
        <f t="shared" ref="H86:H88" si="23">F86*G86</f>
        <v>3</v>
      </c>
      <c r="I86" s="122">
        <v>1</v>
      </c>
      <c r="J86" s="118"/>
      <c r="K86" s="118"/>
      <c r="L86" s="118">
        <f t="shared" ref="L86:L88" si="24">J86*K86</f>
        <v>0</v>
      </c>
      <c r="M86" s="122"/>
      <c r="N86" s="118"/>
      <c r="O86" s="118"/>
      <c r="P86" s="131">
        <f t="shared" si="22"/>
        <v>6.0000000000000001E-3</v>
      </c>
    </row>
    <row r="87" spans="1:16" x14ac:dyDescent="0.3">
      <c r="A87" s="123" t="s">
        <v>406</v>
      </c>
      <c r="B87" s="118">
        <v>3</v>
      </c>
      <c r="C87" s="118"/>
      <c r="D87" s="118"/>
      <c r="E87" s="118" t="s">
        <v>317</v>
      </c>
      <c r="F87" s="118">
        <v>1</v>
      </c>
      <c r="G87" s="118">
        <v>3</v>
      </c>
      <c r="H87" s="118">
        <f t="shared" si="23"/>
        <v>3</v>
      </c>
      <c r="I87" s="122">
        <v>2</v>
      </c>
      <c r="J87" s="118"/>
      <c r="K87" s="118"/>
      <c r="L87" s="118">
        <f t="shared" si="24"/>
        <v>0</v>
      </c>
      <c r="M87" s="122"/>
      <c r="N87" s="118"/>
      <c r="O87" s="118"/>
      <c r="P87" s="131">
        <f t="shared" si="22"/>
        <v>6.0000000000000001E-3</v>
      </c>
    </row>
    <row r="88" spans="1:16" x14ac:dyDescent="0.3">
      <c r="A88" s="123" t="s">
        <v>407</v>
      </c>
      <c r="B88" s="118">
        <v>2</v>
      </c>
      <c r="C88" s="118"/>
      <c r="D88" s="118"/>
      <c r="E88" s="118" t="s">
        <v>317</v>
      </c>
      <c r="F88" s="118">
        <v>1</v>
      </c>
      <c r="G88" s="118">
        <v>2</v>
      </c>
      <c r="H88" s="118">
        <f t="shared" si="23"/>
        <v>2</v>
      </c>
      <c r="I88" s="122">
        <v>1</v>
      </c>
      <c r="J88" s="118"/>
      <c r="K88" s="118"/>
      <c r="L88" s="118">
        <f t="shared" si="24"/>
        <v>0</v>
      </c>
      <c r="M88" s="122"/>
      <c r="N88" s="118"/>
      <c r="O88" s="118"/>
      <c r="P88" s="131">
        <f t="shared" si="22"/>
        <v>4.0000000000000001E-3</v>
      </c>
    </row>
    <row r="89" spans="1:16" x14ac:dyDescent="0.3">
      <c r="A89" s="123" t="s">
        <v>408</v>
      </c>
      <c r="B89" s="118">
        <v>3</v>
      </c>
      <c r="C89" s="118"/>
      <c r="D89" s="118"/>
      <c r="E89" s="118" t="s">
        <v>317</v>
      </c>
      <c r="F89" s="118">
        <v>1</v>
      </c>
      <c r="G89" s="118">
        <v>3</v>
      </c>
      <c r="H89" s="118">
        <f t="shared" si="14"/>
        <v>3</v>
      </c>
      <c r="I89" s="122">
        <v>1</v>
      </c>
      <c r="J89" s="118"/>
      <c r="K89" s="118"/>
      <c r="L89" s="118">
        <f t="shared" si="15"/>
        <v>0</v>
      </c>
      <c r="M89" s="122"/>
      <c r="N89" s="118"/>
      <c r="O89" s="118"/>
      <c r="P89" s="131">
        <f t="shared" si="22"/>
        <v>6.0000000000000001E-3</v>
      </c>
    </row>
    <row r="90" spans="1:16" x14ac:dyDescent="0.3">
      <c r="A90" s="123" t="s">
        <v>409</v>
      </c>
      <c r="B90" s="118">
        <v>3</v>
      </c>
      <c r="C90" s="118"/>
      <c r="D90" s="118"/>
      <c r="E90" s="118" t="s">
        <v>317</v>
      </c>
      <c r="F90" s="118">
        <v>1</v>
      </c>
      <c r="G90" s="118">
        <v>3</v>
      </c>
      <c r="H90" s="118">
        <f t="shared" si="14"/>
        <v>3</v>
      </c>
      <c r="I90" s="122">
        <v>2</v>
      </c>
      <c r="J90" s="118"/>
      <c r="K90" s="118"/>
      <c r="L90" s="118">
        <f t="shared" si="15"/>
        <v>0</v>
      </c>
      <c r="M90" s="122"/>
      <c r="N90" s="118"/>
      <c r="O90" s="118"/>
      <c r="P90" s="131">
        <f t="shared" si="22"/>
        <v>6.0000000000000001E-3</v>
      </c>
    </row>
    <row r="91" spans="1:16" x14ac:dyDescent="0.3">
      <c r="A91" s="125" t="s">
        <v>395</v>
      </c>
      <c r="B91" s="118"/>
      <c r="C91" s="118"/>
      <c r="D91" s="118"/>
      <c r="E91" s="118"/>
      <c r="F91" s="118"/>
      <c r="G91" s="118"/>
      <c r="H91" s="118"/>
      <c r="I91" s="122"/>
      <c r="J91" s="118"/>
      <c r="K91" s="118"/>
      <c r="L91" s="118"/>
      <c r="M91" s="122"/>
      <c r="N91" s="118"/>
      <c r="O91" s="118"/>
      <c r="P91" s="118"/>
    </row>
    <row r="92" spans="1:16" x14ac:dyDescent="0.3">
      <c r="A92" s="125" t="s">
        <v>361</v>
      </c>
      <c r="B92" s="118"/>
      <c r="C92" s="118"/>
      <c r="D92" s="118"/>
      <c r="E92" s="118"/>
      <c r="F92" s="118"/>
      <c r="G92" s="118"/>
      <c r="H92" s="118"/>
      <c r="I92" s="122"/>
      <c r="J92" s="118"/>
      <c r="K92" s="118"/>
      <c r="L92" s="118"/>
      <c r="M92" s="122"/>
      <c r="N92" s="118"/>
      <c r="O92" s="118"/>
      <c r="P92" s="118"/>
    </row>
    <row r="93" spans="1:16" x14ac:dyDescent="0.3">
      <c r="A93" s="123" t="s">
        <v>396</v>
      </c>
      <c r="B93" s="118">
        <v>3</v>
      </c>
      <c r="C93" s="118"/>
      <c r="D93" s="118"/>
      <c r="E93" s="118" t="s">
        <v>317</v>
      </c>
      <c r="F93" s="118">
        <v>1</v>
      </c>
      <c r="G93" s="118">
        <v>3</v>
      </c>
      <c r="H93" s="118">
        <f t="shared" ref="H93:H98" si="25">F93*G93</f>
        <v>3</v>
      </c>
      <c r="I93" s="122">
        <v>1</v>
      </c>
      <c r="J93" s="118"/>
      <c r="K93" s="118"/>
      <c r="L93" s="118">
        <f t="shared" ref="L93:L98" si="26">J93*K93</f>
        <v>0</v>
      </c>
      <c r="M93" s="122"/>
      <c r="N93" s="118"/>
      <c r="O93" s="118"/>
      <c r="P93" s="131">
        <f t="shared" ref="P93:P100" si="27">((H93+L93+N93+O93)/20)/25</f>
        <v>6.0000000000000001E-3</v>
      </c>
    </row>
    <row r="94" spans="1:16" x14ac:dyDescent="0.3">
      <c r="A94" s="123" t="s">
        <v>397</v>
      </c>
      <c r="B94" s="118">
        <v>2</v>
      </c>
      <c r="C94" s="118"/>
      <c r="D94" s="118"/>
      <c r="E94" s="118" t="s">
        <v>317</v>
      </c>
      <c r="F94" s="118">
        <v>1</v>
      </c>
      <c r="G94" s="118">
        <v>2</v>
      </c>
      <c r="H94" s="118">
        <f t="shared" si="25"/>
        <v>2</v>
      </c>
      <c r="I94" s="122">
        <v>2</v>
      </c>
      <c r="J94" s="118"/>
      <c r="K94" s="118"/>
      <c r="L94" s="118">
        <f t="shared" si="26"/>
        <v>0</v>
      </c>
      <c r="M94" s="122"/>
      <c r="N94" s="118"/>
      <c r="O94" s="118"/>
      <c r="P94" s="131">
        <f t="shared" si="27"/>
        <v>4.0000000000000001E-3</v>
      </c>
    </row>
    <row r="95" spans="1:16" x14ac:dyDescent="0.3">
      <c r="A95" s="123" t="s">
        <v>398</v>
      </c>
      <c r="B95" s="118">
        <v>3</v>
      </c>
      <c r="C95" s="118"/>
      <c r="D95" s="118"/>
      <c r="E95" s="118" t="s">
        <v>317</v>
      </c>
      <c r="F95" s="118">
        <v>1</v>
      </c>
      <c r="G95" s="118">
        <v>3</v>
      </c>
      <c r="H95" s="118">
        <f t="shared" si="25"/>
        <v>3</v>
      </c>
      <c r="I95" s="122">
        <v>1</v>
      </c>
      <c r="J95" s="118"/>
      <c r="K95" s="118"/>
      <c r="L95" s="118">
        <f t="shared" si="26"/>
        <v>0</v>
      </c>
      <c r="M95" s="122"/>
      <c r="N95" s="118"/>
      <c r="O95" s="118"/>
      <c r="P95" s="131">
        <f t="shared" si="27"/>
        <v>6.0000000000000001E-3</v>
      </c>
    </row>
    <row r="96" spans="1:16" x14ac:dyDescent="0.3">
      <c r="A96" s="123" t="s">
        <v>399</v>
      </c>
      <c r="B96" s="118">
        <v>3</v>
      </c>
      <c r="C96" s="118"/>
      <c r="D96" s="118"/>
      <c r="E96" s="118" t="s">
        <v>317</v>
      </c>
      <c r="F96" s="118">
        <v>1</v>
      </c>
      <c r="G96" s="118">
        <v>3</v>
      </c>
      <c r="H96" s="118">
        <f t="shared" si="25"/>
        <v>3</v>
      </c>
      <c r="I96" s="122">
        <v>1</v>
      </c>
      <c r="J96" s="118"/>
      <c r="K96" s="118"/>
      <c r="L96" s="118">
        <f t="shared" si="26"/>
        <v>0</v>
      </c>
      <c r="M96" s="122"/>
      <c r="N96" s="118"/>
      <c r="O96" s="118"/>
      <c r="P96" s="131">
        <f t="shared" si="27"/>
        <v>6.0000000000000001E-3</v>
      </c>
    </row>
    <row r="97" spans="1:16" x14ac:dyDescent="0.3">
      <c r="A97" s="123" t="s">
        <v>400</v>
      </c>
      <c r="B97" s="118">
        <v>2</v>
      </c>
      <c r="C97" s="118"/>
      <c r="D97" s="118"/>
      <c r="E97" s="118" t="s">
        <v>317</v>
      </c>
      <c r="F97" s="118">
        <v>1</v>
      </c>
      <c r="G97" s="118">
        <v>2</v>
      </c>
      <c r="H97" s="118">
        <f t="shared" si="25"/>
        <v>2</v>
      </c>
      <c r="I97" s="122">
        <v>2</v>
      </c>
      <c r="J97" s="118"/>
      <c r="K97" s="118"/>
      <c r="L97" s="118">
        <f t="shared" si="26"/>
        <v>0</v>
      </c>
      <c r="M97" s="122"/>
      <c r="N97" s="118"/>
      <c r="O97" s="118"/>
      <c r="P97" s="131">
        <f t="shared" si="27"/>
        <v>4.0000000000000001E-3</v>
      </c>
    </row>
    <row r="98" spans="1:16" x14ac:dyDescent="0.3">
      <c r="A98" s="123" t="s">
        <v>401</v>
      </c>
      <c r="B98" s="118">
        <v>3</v>
      </c>
      <c r="C98" s="118"/>
      <c r="D98" s="118"/>
      <c r="E98" s="118" t="s">
        <v>317</v>
      </c>
      <c r="F98" s="118">
        <v>1</v>
      </c>
      <c r="G98" s="118">
        <v>3</v>
      </c>
      <c r="H98" s="118">
        <f t="shared" si="25"/>
        <v>3</v>
      </c>
      <c r="I98" s="122">
        <v>1</v>
      </c>
      <c r="J98" s="118"/>
      <c r="K98" s="118"/>
      <c r="L98" s="118">
        <f t="shared" si="26"/>
        <v>0</v>
      </c>
      <c r="M98" s="122"/>
      <c r="N98" s="118"/>
      <c r="O98" s="118"/>
      <c r="P98" s="131">
        <f t="shared" si="27"/>
        <v>6.0000000000000001E-3</v>
      </c>
    </row>
    <row r="99" spans="1:16" x14ac:dyDescent="0.3">
      <c r="A99" s="123" t="s">
        <v>402</v>
      </c>
      <c r="B99" s="118">
        <v>3</v>
      </c>
      <c r="C99" s="118"/>
      <c r="D99" s="118"/>
      <c r="E99" s="118" t="s">
        <v>317</v>
      </c>
      <c r="F99" s="118">
        <v>1</v>
      </c>
      <c r="G99" s="118">
        <v>3</v>
      </c>
      <c r="H99" s="118">
        <f t="shared" ref="H99:H100" si="28">F99*G99</f>
        <v>3</v>
      </c>
      <c r="I99" s="122">
        <v>1</v>
      </c>
      <c r="J99" s="118"/>
      <c r="K99" s="118"/>
      <c r="L99" s="118">
        <f t="shared" ref="L99:L100" si="29">J99*K99</f>
        <v>0</v>
      </c>
      <c r="M99" s="122"/>
      <c r="N99" s="118"/>
      <c r="O99" s="118"/>
      <c r="P99" s="131">
        <f t="shared" si="27"/>
        <v>6.0000000000000001E-3</v>
      </c>
    </row>
    <row r="100" spans="1:16" x14ac:dyDescent="0.3">
      <c r="A100" s="123" t="s">
        <v>403</v>
      </c>
      <c r="B100" s="118">
        <v>2</v>
      </c>
      <c r="C100" s="118"/>
      <c r="D100" s="118"/>
      <c r="E100" s="118" t="s">
        <v>317</v>
      </c>
      <c r="F100" s="118">
        <v>1</v>
      </c>
      <c r="G100" s="118">
        <v>2</v>
      </c>
      <c r="H100" s="118">
        <f t="shared" si="28"/>
        <v>2</v>
      </c>
      <c r="I100" s="122">
        <v>1</v>
      </c>
      <c r="J100" s="118"/>
      <c r="K100" s="118"/>
      <c r="L100" s="118">
        <f t="shared" si="29"/>
        <v>0</v>
      </c>
      <c r="M100" s="122"/>
      <c r="N100" s="118"/>
      <c r="O100" s="118"/>
      <c r="P100" s="131">
        <f t="shared" si="27"/>
        <v>4.0000000000000001E-3</v>
      </c>
    </row>
    <row r="101" spans="1:16" x14ac:dyDescent="0.3">
      <c r="A101" s="125" t="s">
        <v>372</v>
      </c>
      <c r="B101" s="118"/>
      <c r="C101" s="118"/>
      <c r="D101" s="118"/>
      <c r="E101" s="118"/>
      <c r="F101" s="118"/>
      <c r="G101" s="118"/>
      <c r="H101" s="118"/>
      <c r="I101" s="122"/>
      <c r="J101" s="118"/>
      <c r="K101" s="118"/>
      <c r="L101" s="118"/>
      <c r="M101" s="122"/>
      <c r="N101" s="118"/>
      <c r="O101" s="118"/>
      <c r="P101" s="118"/>
    </row>
    <row r="102" spans="1:16" x14ac:dyDescent="0.3">
      <c r="A102" s="123" t="s">
        <v>420</v>
      </c>
      <c r="B102" s="118">
        <v>2</v>
      </c>
      <c r="C102" s="118"/>
      <c r="D102" s="118"/>
      <c r="E102" s="118" t="s">
        <v>317</v>
      </c>
      <c r="F102" s="118">
        <v>1</v>
      </c>
      <c r="G102" s="118">
        <v>2</v>
      </c>
      <c r="H102" s="118">
        <f t="shared" ref="H102:H110" si="30">F102*G102</f>
        <v>2</v>
      </c>
      <c r="I102" s="122">
        <v>2</v>
      </c>
      <c r="J102" s="118"/>
      <c r="K102" s="118"/>
      <c r="L102" s="118">
        <f t="shared" ref="L102:L110" si="31">J102*K102</f>
        <v>0</v>
      </c>
      <c r="M102" s="122"/>
      <c r="N102" s="118"/>
      <c r="O102" s="118"/>
      <c r="P102" s="131">
        <f t="shared" ref="P102:P110" si="32">((H102+L102+N102+O102)/20)/25</f>
        <v>4.0000000000000001E-3</v>
      </c>
    </row>
    <row r="103" spans="1:16" x14ac:dyDescent="0.3">
      <c r="A103" s="123" t="s">
        <v>421</v>
      </c>
      <c r="B103" s="118">
        <v>3</v>
      </c>
      <c r="C103" s="118"/>
      <c r="D103" s="118"/>
      <c r="E103" s="118" t="s">
        <v>317</v>
      </c>
      <c r="F103" s="118">
        <v>1</v>
      </c>
      <c r="G103" s="118">
        <v>3</v>
      </c>
      <c r="H103" s="118">
        <f t="shared" si="30"/>
        <v>3</v>
      </c>
      <c r="I103" s="122">
        <v>2</v>
      </c>
      <c r="J103" s="118"/>
      <c r="K103" s="118"/>
      <c r="L103" s="118">
        <f t="shared" si="31"/>
        <v>0</v>
      </c>
      <c r="M103" s="122"/>
      <c r="N103" s="118"/>
      <c r="O103" s="118"/>
      <c r="P103" s="131">
        <f t="shared" si="32"/>
        <v>6.0000000000000001E-3</v>
      </c>
    </row>
    <row r="104" spans="1:16" x14ac:dyDescent="0.3">
      <c r="A104" s="123" t="s">
        <v>422</v>
      </c>
      <c r="B104" s="118">
        <v>3</v>
      </c>
      <c r="C104" s="118"/>
      <c r="D104" s="118"/>
      <c r="E104" s="118" t="s">
        <v>317</v>
      </c>
      <c r="F104" s="118">
        <v>1</v>
      </c>
      <c r="G104" s="118">
        <v>3</v>
      </c>
      <c r="H104" s="118">
        <f t="shared" si="30"/>
        <v>3</v>
      </c>
      <c r="I104" s="122">
        <v>1</v>
      </c>
      <c r="J104" s="118"/>
      <c r="K104" s="118"/>
      <c r="L104" s="118">
        <f t="shared" si="31"/>
        <v>0</v>
      </c>
      <c r="M104" s="122"/>
      <c r="N104" s="118"/>
      <c r="O104" s="118"/>
      <c r="P104" s="131">
        <f t="shared" si="32"/>
        <v>6.0000000000000001E-3</v>
      </c>
    </row>
    <row r="105" spans="1:16" x14ac:dyDescent="0.3">
      <c r="A105" s="123" t="s">
        <v>423</v>
      </c>
      <c r="B105" s="118">
        <v>2</v>
      </c>
      <c r="C105" s="118"/>
      <c r="D105" s="118"/>
      <c r="E105" s="118" t="s">
        <v>317</v>
      </c>
      <c r="F105" s="118">
        <v>1</v>
      </c>
      <c r="G105" s="118">
        <v>2</v>
      </c>
      <c r="H105" s="118">
        <f t="shared" si="30"/>
        <v>2</v>
      </c>
      <c r="I105" s="122">
        <v>1</v>
      </c>
      <c r="J105" s="118"/>
      <c r="K105" s="118"/>
      <c r="L105" s="118">
        <f t="shared" si="31"/>
        <v>0</v>
      </c>
      <c r="M105" s="122"/>
      <c r="N105" s="118"/>
      <c r="O105" s="118"/>
      <c r="P105" s="131">
        <f t="shared" si="32"/>
        <v>4.0000000000000001E-3</v>
      </c>
    </row>
    <row r="106" spans="1:16" x14ac:dyDescent="0.3">
      <c r="A106" s="123" t="s">
        <v>424</v>
      </c>
      <c r="B106" s="118">
        <v>2</v>
      </c>
      <c r="C106" s="118"/>
      <c r="D106" s="118"/>
      <c r="E106" s="118" t="s">
        <v>317</v>
      </c>
      <c r="F106" s="118">
        <v>1</v>
      </c>
      <c r="G106" s="118">
        <v>2</v>
      </c>
      <c r="H106" s="118">
        <f t="shared" si="30"/>
        <v>2</v>
      </c>
      <c r="I106" s="122">
        <v>1</v>
      </c>
      <c r="J106" s="118"/>
      <c r="K106" s="118"/>
      <c r="L106" s="118">
        <f t="shared" si="31"/>
        <v>0</v>
      </c>
      <c r="M106" s="122"/>
      <c r="N106" s="118"/>
      <c r="O106" s="118"/>
      <c r="P106" s="131">
        <f t="shared" si="32"/>
        <v>4.0000000000000001E-3</v>
      </c>
    </row>
    <row r="107" spans="1:16" x14ac:dyDescent="0.3">
      <c r="A107" s="123" t="s">
        <v>425</v>
      </c>
      <c r="B107" s="118">
        <v>3</v>
      </c>
      <c r="C107" s="118"/>
      <c r="D107" s="118"/>
      <c r="E107" s="118" t="s">
        <v>317</v>
      </c>
      <c r="F107" s="118">
        <v>1</v>
      </c>
      <c r="G107" s="118">
        <v>3</v>
      </c>
      <c r="H107" s="118">
        <f t="shared" si="30"/>
        <v>3</v>
      </c>
      <c r="I107" s="122">
        <v>1</v>
      </c>
      <c r="J107" s="118"/>
      <c r="K107" s="118"/>
      <c r="L107" s="118">
        <f t="shared" si="31"/>
        <v>0</v>
      </c>
      <c r="M107" s="122"/>
      <c r="N107" s="118"/>
      <c r="O107" s="118"/>
      <c r="P107" s="131">
        <f t="shared" si="32"/>
        <v>6.0000000000000001E-3</v>
      </c>
    </row>
    <row r="108" spans="1:16" x14ac:dyDescent="0.3">
      <c r="A108" s="123" t="s">
        <v>426</v>
      </c>
      <c r="B108" s="118">
        <v>3</v>
      </c>
      <c r="C108" s="118"/>
      <c r="D108" s="118"/>
      <c r="E108" s="118" t="s">
        <v>317</v>
      </c>
      <c r="F108" s="118">
        <v>1</v>
      </c>
      <c r="G108" s="118">
        <v>3</v>
      </c>
      <c r="H108" s="118">
        <f t="shared" si="30"/>
        <v>3</v>
      </c>
      <c r="I108" s="122">
        <v>1</v>
      </c>
      <c r="J108" s="118"/>
      <c r="K108" s="118"/>
      <c r="L108" s="118">
        <f t="shared" si="31"/>
        <v>0</v>
      </c>
      <c r="M108" s="122"/>
      <c r="N108" s="118"/>
      <c r="O108" s="118"/>
      <c r="P108" s="131">
        <f t="shared" si="32"/>
        <v>6.0000000000000001E-3</v>
      </c>
    </row>
    <row r="109" spans="1:16" x14ac:dyDescent="0.3">
      <c r="A109" s="126" t="s">
        <v>379</v>
      </c>
      <c r="B109" s="118"/>
      <c r="C109" s="118"/>
      <c r="D109" s="118"/>
      <c r="E109" s="118"/>
      <c r="F109" s="118"/>
      <c r="G109" s="118"/>
      <c r="H109" s="118"/>
      <c r="I109" s="122"/>
      <c r="J109" s="118"/>
      <c r="K109" s="118"/>
      <c r="L109" s="118"/>
      <c r="M109" s="122"/>
      <c r="N109" s="118"/>
      <c r="O109" s="118"/>
      <c r="P109" s="118"/>
    </row>
    <row r="110" spans="1:16" x14ac:dyDescent="0.3">
      <c r="A110" s="123" t="s">
        <v>427</v>
      </c>
      <c r="B110" s="118">
        <v>3</v>
      </c>
      <c r="C110" s="118"/>
      <c r="D110" s="118"/>
      <c r="E110" s="118" t="s">
        <v>317</v>
      </c>
      <c r="F110" s="118">
        <v>1</v>
      </c>
      <c r="G110" s="118">
        <v>3</v>
      </c>
      <c r="H110" s="118">
        <f t="shared" si="30"/>
        <v>3</v>
      </c>
      <c r="I110" s="122">
        <v>1</v>
      </c>
      <c r="J110" s="118"/>
      <c r="K110" s="118"/>
      <c r="L110" s="118">
        <f t="shared" si="31"/>
        <v>0</v>
      </c>
      <c r="M110" s="122"/>
      <c r="N110" s="118"/>
      <c r="O110" s="118"/>
      <c r="P110" s="131">
        <f t="shared" si="32"/>
        <v>6.0000000000000001E-3</v>
      </c>
    </row>
    <row r="111" spans="1:16" x14ac:dyDescent="0.3">
      <c r="A111" s="123" t="s">
        <v>428</v>
      </c>
      <c r="B111" s="118">
        <v>3</v>
      </c>
      <c r="C111" s="118"/>
      <c r="D111" s="118"/>
      <c r="E111" s="118" t="s">
        <v>317</v>
      </c>
      <c r="F111" s="118">
        <v>1</v>
      </c>
      <c r="G111" s="118">
        <v>3</v>
      </c>
      <c r="H111" s="118">
        <f t="shared" ref="H111:H114" si="33">F111*G111</f>
        <v>3</v>
      </c>
      <c r="I111" s="122">
        <v>1</v>
      </c>
      <c r="J111" s="118"/>
      <c r="K111" s="118"/>
      <c r="L111" s="118">
        <f t="shared" ref="L111:L114" si="34">J111*K111</f>
        <v>0</v>
      </c>
      <c r="M111" s="122"/>
      <c r="N111" s="118"/>
      <c r="O111" s="118"/>
      <c r="P111" s="131">
        <f t="shared" ref="P111:P114" si="35">((H111+L111+N111+O111)/20)/25</f>
        <v>6.0000000000000001E-3</v>
      </c>
    </row>
    <row r="112" spans="1:16" x14ac:dyDescent="0.3">
      <c r="A112" s="123" t="s">
        <v>429</v>
      </c>
      <c r="B112" s="118">
        <v>3</v>
      </c>
      <c r="C112" s="118"/>
      <c r="D112" s="118"/>
      <c r="E112" s="118" t="s">
        <v>317</v>
      </c>
      <c r="F112" s="118">
        <v>1</v>
      </c>
      <c r="G112" s="118">
        <v>3</v>
      </c>
      <c r="H112" s="118">
        <f t="shared" si="33"/>
        <v>3</v>
      </c>
      <c r="I112" s="122">
        <v>1</v>
      </c>
      <c r="J112" s="118"/>
      <c r="K112" s="118"/>
      <c r="L112" s="118">
        <f t="shared" si="34"/>
        <v>0</v>
      </c>
      <c r="M112" s="122"/>
      <c r="N112" s="118"/>
      <c r="O112" s="118"/>
      <c r="P112" s="131">
        <f t="shared" si="35"/>
        <v>6.0000000000000001E-3</v>
      </c>
    </row>
    <row r="113" spans="1:16" x14ac:dyDescent="0.3">
      <c r="A113" s="123" t="s">
        <v>430</v>
      </c>
      <c r="B113" s="118">
        <v>3</v>
      </c>
      <c r="C113" s="118"/>
      <c r="D113" s="118"/>
      <c r="E113" s="118" t="s">
        <v>317</v>
      </c>
      <c r="F113" s="118">
        <v>1</v>
      </c>
      <c r="G113" s="118">
        <v>3</v>
      </c>
      <c r="H113" s="118">
        <f t="shared" si="33"/>
        <v>3</v>
      </c>
      <c r="I113" s="122">
        <v>1</v>
      </c>
      <c r="J113" s="118"/>
      <c r="K113" s="118"/>
      <c r="L113" s="118">
        <f t="shared" si="34"/>
        <v>0</v>
      </c>
      <c r="M113" s="122"/>
      <c r="N113" s="118"/>
      <c r="O113" s="118"/>
      <c r="P113" s="131">
        <f t="shared" si="35"/>
        <v>6.0000000000000001E-3</v>
      </c>
    </row>
    <row r="114" spans="1:16" x14ac:dyDescent="0.3">
      <c r="A114" s="123" t="s">
        <v>431</v>
      </c>
      <c r="B114" s="118">
        <v>3</v>
      </c>
      <c r="C114" s="118"/>
      <c r="D114" s="118"/>
      <c r="E114" s="118" t="s">
        <v>317</v>
      </c>
      <c r="F114" s="118">
        <v>1</v>
      </c>
      <c r="G114" s="118">
        <v>3</v>
      </c>
      <c r="H114" s="118">
        <f t="shared" si="33"/>
        <v>3</v>
      </c>
      <c r="I114" s="122">
        <v>1</v>
      </c>
      <c r="J114" s="118"/>
      <c r="K114" s="118"/>
      <c r="L114" s="118">
        <f t="shared" si="34"/>
        <v>0</v>
      </c>
      <c r="M114" s="122"/>
      <c r="N114" s="118"/>
      <c r="O114" s="118"/>
      <c r="P114" s="131">
        <f t="shared" si="35"/>
        <v>6.0000000000000001E-3</v>
      </c>
    </row>
    <row r="115" spans="1:16" x14ac:dyDescent="0.3">
      <c r="A115" s="126" t="s">
        <v>386</v>
      </c>
      <c r="B115" s="118"/>
      <c r="C115" s="118"/>
      <c r="D115" s="118"/>
      <c r="E115" s="118"/>
      <c r="F115" s="118"/>
      <c r="G115" s="118"/>
      <c r="H115" s="118"/>
      <c r="I115" s="122"/>
      <c r="J115" s="118"/>
      <c r="K115" s="118"/>
      <c r="L115" s="118"/>
      <c r="M115" s="122"/>
      <c r="N115" s="118"/>
      <c r="O115" s="118"/>
      <c r="P115" s="118"/>
    </row>
    <row r="116" spans="1:16" x14ac:dyDescent="0.3">
      <c r="A116" s="123" t="s">
        <v>410</v>
      </c>
      <c r="B116" s="118">
        <v>3</v>
      </c>
      <c r="C116" s="118"/>
      <c r="D116" s="118"/>
      <c r="E116" s="118" t="s">
        <v>317</v>
      </c>
      <c r="F116" s="118">
        <v>1</v>
      </c>
      <c r="G116" s="118">
        <v>3</v>
      </c>
      <c r="H116" s="118">
        <f>F116*G116</f>
        <v>3</v>
      </c>
      <c r="I116" s="122">
        <v>1</v>
      </c>
      <c r="J116" s="118"/>
      <c r="K116" s="118"/>
      <c r="L116" s="118">
        <f>J116*K116</f>
        <v>0</v>
      </c>
      <c r="M116" s="122"/>
      <c r="N116" s="118"/>
      <c r="O116" s="118"/>
      <c r="P116" s="131">
        <f t="shared" ref="P116:P123" si="36">((H116+L116+N116+O116)/20)/25</f>
        <v>6.0000000000000001E-3</v>
      </c>
    </row>
    <row r="117" spans="1:16" x14ac:dyDescent="0.3">
      <c r="A117" s="123" t="s">
        <v>411</v>
      </c>
      <c r="B117" s="118">
        <v>2</v>
      </c>
      <c r="C117" s="118"/>
      <c r="D117" s="118"/>
      <c r="E117" s="118" t="s">
        <v>317</v>
      </c>
      <c r="F117" s="118">
        <v>1</v>
      </c>
      <c r="G117" s="118">
        <v>2</v>
      </c>
      <c r="H117" s="118">
        <f t="shared" ref="H117:H118" si="37">F117*G117</f>
        <v>2</v>
      </c>
      <c r="I117" s="122">
        <v>2</v>
      </c>
      <c r="J117" s="118"/>
      <c r="K117" s="118"/>
      <c r="L117" s="118">
        <f t="shared" ref="L117:L118" si="38">J117*K117</f>
        <v>0</v>
      </c>
      <c r="M117" s="122"/>
      <c r="N117" s="118"/>
      <c r="O117" s="118"/>
      <c r="P117" s="131">
        <f t="shared" si="36"/>
        <v>4.0000000000000001E-3</v>
      </c>
    </row>
    <row r="118" spans="1:16" x14ac:dyDescent="0.3">
      <c r="A118" s="123" t="s">
        <v>412</v>
      </c>
      <c r="B118" s="118">
        <v>3</v>
      </c>
      <c r="C118" s="118"/>
      <c r="D118" s="118"/>
      <c r="E118" s="118" t="s">
        <v>317</v>
      </c>
      <c r="F118" s="118">
        <v>1</v>
      </c>
      <c r="G118" s="118">
        <v>3</v>
      </c>
      <c r="H118" s="118">
        <f t="shared" si="37"/>
        <v>3</v>
      </c>
      <c r="I118" s="122">
        <v>2</v>
      </c>
      <c r="J118" s="118"/>
      <c r="K118" s="118"/>
      <c r="L118" s="118">
        <f t="shared" si="38"/>
        <v>0</v>
      </c>
      <c r="M118" s="122"/>
      <c r="N118" s="118"/>
      <c r="O118" s="118"/>
      <c r="P118" s="131">
        <f t="shared" si="36"/>
        <v>6.0000000000000001E-3</v>
      </c>
    </row>
    <row r="119" spans="1:16" x14ac:dyDescent="0.3">
      <c r="A119" s="123" t="s">
        <v>413</v>
      </c>
      <c r="B119" s="118">
        <v>2</v>
      </c>
      <c r="C119" s="118"/>
      <c r="D119" s="118"/>
      <c r="E119" s="118" t="s">
        <v>317</v>
      </c>
      <c r="F119" s="118">
        <v>1</v>
      </c>
      <c r="G119" s="118">
        <v>2</v>
      </c>
      <c r="H119" s="118">
        <f t="shared" ref="H119:H120" si="39">F119*G119</f>
        <v>2</v>
      </c>
      <c r="I119" s="122">
        <v>2</v>
      </c>
      <c r="J119" s="118"/>
      <c r="K119" s="118"/>
      <c r="L119" s="118">
        <f t="shared" ref="L119:L120" si="40">J119*K119</f>
        <v>0</v>
      </c>
      <c r="M119" s="122"/>
      <c r="N119" s="118"/>
      <c r="O119" s="118"/>
      <c r="P119" s="131">
        <f t="shared" si="36"/>
        <v>4.0000000000000001E-3</v>
      </c>
    </row>
    <row r="120" spans="1:16" x14ac:dyDescent="0.3">
      <c r="A120" s="123" t="s">
        <v>414</v>
      </c>
      <c r="B120" s="118">
        <v>3</v>
      </c>
      <c r="C120" s="118"/>
      <c r="D120" s="118"/>
      <c r="E120" s="118" t="s">
        <v>317</v>
      </c>
      <c r="F120" s="118">
        <v>1</v>
      </c>
      <c r="G120" s="118">
        <v>3</v>
      </c>
      <c r="H120" s="118">
        <f t="shared" si="39"/>
        <v>3</v>
      </c>
      <c r="I120" s="122">
        <v>2</v>
      </c>
      <c r="J120" s="118"/>
      <c r="K120" s="118"/>
      <c r="L120" s="118">
        <f t="shared" si="40"/>
        <v>0</v>
      </c>
      <c r="M120" s="122"/>
      <c r="N120" s="118"/>
      <c r="O120" s="118"/>
      <c r="P120" s="131">
        <f t="shared" si="36"/>
        <v>6.0000000000000001E-3</v>
      </c>
    </row>
    <row r="121" spans="1:16" x14ac:dyDescent="0.3">
      <c r="A121" s="123" t="s">
        <v>415</v>
      </c>
      <c r="B121" s="118">
        <v>2</v>
      </c>
      <c r="C121" s="118"/>
      <c r="D121" s="118"/>
      <c r="E121" s="118" t="s">
        <v>317</v>
      </c>
      <c r="F121" s="118">
        <v>1</v>
      </c>
      <c r="G121" s="118">
        <v>2</v>
      </c>
      <c r="H121" s="118">
        <f>F121*G121</f>
        <v>2</v>
      </c>
      <c r="I121" s="122">
        <v>1</v>
      </c>
      <c r="J121" s="118"/>
      <c r="K121" s="118"/>
      <c r="L121" s="118">
        <f>J121*K121</f>
        <v>0</v>
      </c>
      <c r="M121" s="122"/>
      <c r="N121" s="118"/>
      <c r="O121" s="118"/>
      <c r="P121" s="131">
        <f t="shared" si="36"/>
        <v>4.0000000000000001E-3</v>
      </c>
    </row>
    <row r="122" spans="1:16" x14ac:dyDescent="0.3">
      <c r="A122" s="123" t="s">
        <v>416</v>
      </c>
      <c r="B122" s="118">
        <v>3</v>
      </c>
      <c r="C122" s="118"/>
      <c r="D122" s="118"/>
      <c r="E122" s="118" t="s">
        <v>317</v>
      </c>
      <c r="F122" s="118">
        <v>1</v>
      </c>
      <c r="G122" s="118">
        <v>3</v>
      </c>
      <c r="H122" s="118">
        <f>F122*G122</f>
        <v>3</v>
      </c>
      <c r="I122" s="122">
        <v>2</v>
      </c>
      <c r="J122" s="118"/>
      <c r="K122" s="118"/>
      <c r="L122" s="118">
        <f>J122*K122</f>
        <v>0</v>
      </c>
      <c r="M122" s="122"/>
      <c r="N122" s="118"/>
      <c r="O122" s="118"/>
      <c r="P122" s="131">
        <f t="shared" si="36"/>
        <v>6.0000000000000001E-3</v>
      </c>
    </row>
    <row r="123" spans="1:16" x14ac:dyDescent="0.3">
      <c r="A123" s="123" t="s">
        <v>417</v>
      </c>
      <c r="B123" s="118">
        <v>3</v>
      </c>
      <c r="C123" s="118"/>
      <c r="D123" s="118"/>
      <c r="E123" s="118" t="s">
        <v>317</v>
      </c>
      <c r="F123" s="118">
        <v>1</v>
      </c>
      <c r="G123" s="118">
        <v>3</v>
      </c>
      <c r="H123" s="118">
        <f>F123*G123</f>
        <v>3</v>
      </c>
      <c r="I123" s="122">
        <v>2</v>
      </c>
      <c r="J123" s="118"/>
      <c r="K123" s="118"/>
      <c r="L123" s="118">
        <f>J123*K123</f>
        <v>0</v>
      </c>
      <c r="M123" s="122"/>
      <c r="N123" s="118"/>
      <c r="O123" s="118"/>
      <c r="P123" s="131">
        <f t="shared" si="36"/>
        <v>6.0000000000000001E-3</v>
      </c>
    </row>
    <row r="124" spans="1:16" x14ac:dyDescent="0.3">
      <c r="A124" s="123" t="s">
        <v>418</v>
      </c>
      <c r="B124" s="118">
        <v>3</v>
      </c>
      <c r="C124" s="118"/>
      <c r="D124" s="118"/>
      <c r="E124" s="118" t="s">
        <v>317</v>
      </c>
      <c r="F124" s="118">
        <v>1</v>
      </c>
      <c r="G124" s="118">
        <v>3</v>
      </c>
      <c r="H124" s="118">
        <f t="shared" ref="H124:H125" si="41">F124*G124</f>
        <v>3</v>
      </c>
      <c r="I124" s="122">
        <v>2</v>
      </c>
      <c r="J124" s="118"/>
      <c r="K124" s="118"/>
      <c r="L124" s="118">
        <f t="shared" ref="L124:L125" si="42">J124*K124</f>
        <v>0</v>
      </c>
      <c r="M124" s="122"/>
      <c r="N124" s="118"/>
      <c r="O124" s="118"/>
      <c r="P124" s="131">
        <f t="shared" ref="P124:P125" si="43">((H124+L124+N124+O124)/20)/25</f>
        <v>6.0000000000000001E-3</v>
      </c>
    </row>
    <row r="125" spans="1:16" x14ac:dyDescent="0.3">
      <c r="A125" s="123" t="s">
        <v>419</v>
      </c>
      <c r="B125" s="118">
        <v>3</v>
      </c>
      <c r="C125" s="118"/>
      <c r="D125" s="118"/>
      <c r="E125" s="118" t="s">
        <v>317</v>
      </c>
      <c r="F125" s="118">
        <v>1</v>
      </c>
      <c r="G125" s="118">
        <v>3</v>
      </c>
      <c r="H125" s="118">
        <f t="shared" si="41"/>
        <v>3</v>
      </c>
      <c r="I125" s="122">
        <v>2</v>
      </c>
      <c r="J125" s="118"/>
      <c r="K125" s="118"/>
      <c r="L125" s="118">
        <f t="shared" si="42"/>
        <v>0</v>
      </c>
      <c r="M125" s="122"/>
      <c r="N125" s="118"/>
      <c r="O125" s="118"/>
      <c r="P125" s="131">
        <f t="shared" si="43"/>
        <v>6.0000000000000001E-3</v>
      </c>
    </row>
    <row r="126" spans="1:16" x14ac:dyDescent="0.3">
      <c r="A126" s="125" t="s">
        <v>362</v>
      </c>
      <c r="B126" s="118"/>
      <c r="C126" s="118"/>
      <c r="D126" s="118"/>
      <c r="E126" s="118"/>
      <c r="F126" s="118"/>
      <c r="G126" s="118"/>
      <c r="H126" s="118"/>
      <c r="I126" s="122"/>
      <c r="J126" s="118"/>
      <c r="K126" s="118"/>
      <c r="L126" s="118"/>
      <c r="M126" s="122"/>
      <c r="N126" s="118"/>
      <c r="O126" s="118"/>
      <c r="P126" s="118"/>
    </row>
    <row r="127" spans="1:16" x14ac:dyDescent="0.3">
      <c r="A127" s="123" t="s">
        <v>432</v>
      </c>
      <c r="B127" s="118">
        <v>3</v>
      </c>
      <c r="C127" s="118"/>
      <c r="D127" s="118"/>
      <c r="E127" s="118" t="s">
        <v>317</v>
      </c>
      <c r="F127" s="118">
        <v>1</v>
      </c>
      <c r="G127" s="118">
        <v>3</v>
      </c>
      <c r="H127" s="118">
        <f t="shared" ref="H127:H130" si="44">F127*G127</f>
        <v>3</v>
      </c>
      <c r="I127" s="122">
        <v>3</v>
      </c>
      <c r="J127" s="118"/>
      <c r="K127" s="118"/>
      <c r="L127" s="118">
        <f t="shared" ref="L127:L130" si="45">J127*K127</f>
        <v>0</v>
      </c>
      <c r="M127" s="122"/>
      <c r="N127" s="118"/>
      <c r="O127" s="118"/>
      <c r="P127" s="131">
        <f t="shared" ref="P127:P130" si="46">((H127+L127+N127+O127)/20)/25</f>
        <v>6.0000000000000001E-3</v>
      </c>
    </row>
    <row r="128" spans="1:16" x14ac:dyDescent="0.3">
      <c r="A128" s="123" t="s">
        <v>433</v>
      </c>
      <c r="B128" s="118">
        <v>2</v>
      </c>
      <c r="C128" s="118"/>
      <c r="D128" s="118"/>
      <c r="E128" s="118" t="s">
        <v>317</v>
      </c>
      <c r="F128" s="118">
        <v>1</v>
      </c>
      <c r="G128" s="118">
        <v>2</v>
      </c>
      <c r="H128" s="118">
        <f t="shared" si="44"/>
        <v>2</v>
      </c>
      <c r="I128" s="122">
        <v>1</v>
      </c>
      <c r="J128" s="118"/>
      <c r="K128" s="118"/>
      <c r="L128" s="118">
        <f t="shared" si="45"/>
        <v>0</v>
      </c>
      <c r="M128" s="122"/>
      <c r="N128" s="118"/>
      <c r="O128" s="118"/>
      <c r="P128" s="131">
        <f t="shared" si="46"/>
        <v>4.0000000000000001E-3</v>
      </c>
    </row>
    <row r="129" spans="1:16" x14ac:dyDescent="0.3">
      <c r="A129" s="123" t="s">
        <v>434</v>
      </c>
      <c r="B129" s="118">
        <v>3</v>
      </c>
      <c r="C129" s="118"/>
      <c r="D129" s="118"/>
      <c r="E129" s="118" t="s">
        <v>317</v>
      </c>
      <c r="F129" s="118">
        <v>1</v>
      </c>
      <c r="G129" s="118">
        <v>3</v>
      </c>
      <c r="H129" s="118">
        <f t="shared" si="44"/>
        <v>3</v>
      </c>
      <c r="I129" s="122">
        <v>2</v>
      </c>
      <c r="J129" s="118"/>
      <c r="K129" s="118"/>
      <c r="L129" s="118">
        <f t="shared" si="45"/>
        <v>0</v>
      </c>
      <c r="M129" s="122"/>
      <c r="N129" s="118"/>
      <c r="O129" s="118"/>
      <c r="P129" s="131">
        <f t="shared" si="46"/>
        <v>6.0000000000000001E-3</v>
      </c>
    </row>
    <row r="130" spans="1:16" x14ac:dyDescent="0.3">
      <c r="A130" s="123" t="s">
        <v>435</v>
      </c>
      <c r="B130" s="118">
        <v>2</v>
      </c>
      <c r="C130" s="118"/>
      <c r="D130" s="118"/>
      <c r="E130" s="118" t="s">
        <v>317</v>
      </c>
      <c r="F130" s="118">
        <v>1</v>
      </c>
      <c r="G130" s="118">
        <v>2</v>
      </c>
      <c r="H130" s="118">
        <f t="shared" si="44"/>
        <v>2</v>
      </c>
      <c r="I130" s="122">
        <v>1</v>
      </c>
      <c r="J130" s="118"/>
      <c r="K130" s="118"/>
      <c r="L130" s="118">
        <f t="shared" si="45"/>
        <v>0</v>
      </c>
      <c r="M130" s="122"/>
      <c r="N130" s="118"/>
      <c r="O130" s="118"/>
      <c r="P130" s="131">
        <f t="shared" si="46"/>
        <v>4.0000000000000001E-3</v>
      </c>
    </row>
    <row r="131" spans="1:16" x14ac:dyDescent="0.3">
      <c r="A131" s="123" t="s">
        <v>436</v>
      </c>
      <c r="B131" s="118">
        <v>3</v>
      </c>
      <c r="C131" s="118"/>
      <c r="D131" s="118"/>
      <c r="E131" s="118" t="s">
        <v>317</v>
      </c>
      <c r="F131" s="118">
        <v>1</v>
      </c>
      <c r="G131" s="118">
        <v>3</v>
      </c>
      <c r="H131" s="118">
        <f>F131*G131</f>
        <v>3</v>
      </c>
      <c r="I131" s="122">
        <v>1</v>
      </c>
      <c r="J131" s="118"/>
      <c r="K131" s="118"/>
      <c r="L131" s="118">
        <f>J131*K131</f>
        <v>0</v>
      </c>
      <c r="M131" s="122"/>
      <c r="N131" s="118"/>
      <c r="O131" s="118"/>
      <c r="P131" s="131">
        <f>((H131+L131+N131+O131)/20)/25</f>
        <v>6.0000000000000001E-3</v>
      </c>
    </row>
    <row r="132" spans="1:16" x14ac:dyDescent="0.3">
      <c r="A132" s="123" t="s">
        <v>437</v>
      </c>
      <c r="B132" s="118">
        <v>2</v>
      </c>
      <c r="C132" s="118"/>
      <c r="D132" s="118"/>
      <c r="E132" s="118" t="s">
        <v>317</v>
      </c>
      <c r="F132" s="118">
        <v>1</v>
      </c>
      <c r="G132" s="118">
        <v>2</v>
      </c>
      <c r="H132" s="118">
        <f>F132*G132</f>
        <v>2</v>
      </c>
      <c r="I132" s="122">
        <v>1</v>
      </c>
      <c r="J132" s="118"/>
      <c r="K132" s="118"/>
      <c r="L132" s="118">
        <f>J132*K132</f>
        <v>0</v>
      </c>
      <c r="M132" s="122"/>
      <c r="N132" s="118"/>
      <c r="O132" s="118"/>
      <c r="P132" s="131">
        <f>((H132+L132+N132+O132)/20)/25</f>
        <v>4.0000000000000001E-3</v>
      </c>
    </row>
    <row r="133" spans="1:16" x14ac:dyDescent="0.3">
      <c r="A133" s="123" t="s">
        <v>438</v>
      </c>
      <c r="B133" s="118">
        <v>3</v>
      </c>
      <c r="C133" s="118"/>
      <c r="D133" s="118"/>
      <c r="E133" s="118" t="s">
        <v>317</v>
      </c>
      <c r="F133" s="118">
        <v>1</v>
      </c>
      <c r="G133" s="118">
        <v>3</v>
      </c>
      <c r="H133" s="118">
        <f>F133*G133</f>
        <v>3</v>
      </c>
      <c r="I133" s="122">
        <v>2</v>
      </c>
      <c r="J133" s="118"/>
      <c r="K133" s="118"/>
      <c r="L133" s="118">
        <f>J133*K133</f>
        <v>0</v>
      </c>
      <c r="M133" s="122"/>
      <c r="N133" s="118"/>
      <c r="O133" s="118"/>
      <c r="P133" s="131">
        <f>((H133+L133+N133+O133)/20)/25</f>
        <v>6.0000000000000001E-3</v>
      </c>
    </row>
    <row r="134" spans="1:16" x14ac:dyDescent="0.3">
      <c r="A134" s="127" t="s">
        <v>320</v>
      </c>
      <c r="B134" s="128"/>
      <c r="C134" s="128"/>
      <c r="D134" s="128"/>
      <c r="E134" s="128"/>
      <c r="F134" s="132">
        <f>SUM(F12:F133)</f>
        <v>109</v>
      </c>
      <c r="G134" s="132">
        <f>SUM(G12:G133)</f>
        <v>281</v>
      </c>
      <c r="H134" s="132">
        <f>F134*G134</f>
        <v>30629</v>
      </c>
      <c r="I134" s="132"/>
      <c r="J134" s="132">
        <f>SUM(J12:J133)</f>
        <v>1</v>
      </c>
      <c r="K134" s="132">
        <f>SUM(K12:K133)</f>
        <v>2</v>
      </c>
      <c r="L134" s="133">
        <f>J134*K134/1.5</f>
        <v>1.3333333333333333</v>
      </c>
      <c r="M134" s="132"/>
      <c r="N134" s="132">
        <f>SUM(N12:N133)</f>
        <v>0</v>
      </c>
      <c r="O134" s="132">
        <f>SUM(O12:O133)</f>
        <v>0</v>
      </c>
      <c r="P134" s="134">
        <f>((H134+L134+N134+O134)/20)/25</f>
        <v>61.260666666666665</v>
      </c>
    </row>
    <row r="135" spans="1:16" x14ac:dyDescent="0.3">
      <c r="A135" s="125" t="s">
        <v>321</v>
      </c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</row>
    <row r="136" spans="1:16" x14ac:dyDescent="0.3">
      <c r="A136" s="118"/>
      <c r="B136" s="118"/>
      <c r="C136" s="118"/>
      <c r="D136" s="118"/>
      <c r="E136" s="118"/>
      <c r="F136" s="118"/>
      <c r="G136" s="118"/>
      <c r="H136" s="118">
        <f>F136*G136</f>
        <v>0</v>
      </c>
      <c r="I136" s="118"/>
      <c r="J136" s="118"/>
      <c r="K136" s="118"/>
      <c r="L136" s="118">
        <f>J136*K136</f>
        <v>0</v>
      </c>
      <c r="M136" s="118"/>
      <c r="N136" s="118"/>
      <c r="O136" s="118"/>
      <c r="P136" s="131">
        <f t="shared" ref="P136:P147" si="47">((H136+L136+N136+O136)/20)/25</f>
        <v>0</v>
      </c>
    </row>
    <row r="137" spans="1:16" x14ac:dyDescent="0.3">
      <c r="A137" s="118"/>
      <c r="B137" s="118"/>
      <c r="C137" s="118"/>
      <c r="D137" s="118"/>
      <c r="E137" s="118"/>
      <c r="F137" s="118"/>
      <c r="G137" s="118"/>
      <c r="H137" s="118">
        <f>F137*G137</f>
        <v>0</v>
      </c>
      <c r="I137" s="118"/>
      <c r="J137" s="118"/>
      <c r="K137" s="118"/>
      <c r="L137" s="118">
        <f>J137*K137</f>
        <v>0</v>
      </c>
      <c r="M137" s="118"/>
      <c r="N137" s="118"/>
      <c r="O137" s="118"/>
      <c r="P137" s="131">
        <f t="shared" si="47"/>
        <v>0</v>
      </c>
    </row>
    <row r="138" spans="1:16" x14ac:dyDescent="0.3">
      <c r="A138" s="118"/>
      <c r="B138" s="118"/>
      <c r="C138" s="118"/>
      <c r="D138" s="118"/>
      <c r="E138" s="118"/>
      <c r="F138" s="118"/>
      <c r="G138" s="118"/>
      <c r="H138" s="118">
        <f>F138*G138</f>
        <v>0</v>
      </c>
      <c r="I138" s="118"/>
      <c r="J138" s="118"/>
      <c r="K138" s="118"/>
      <c r="L138" s="118">
        <f>J138*K138</f>
        <v>0</v>
      </c>
      <c r="M138" s="118"/>
      <c r="N138" s="118"/>
      <c r="O138" s="118"/>
      <c r="P138" s="131">
        <f t="shared" si="47"/>
        <v>0</v>
      </c>
    </row>
    <row r="139" spans="1:16" x14ac:dyDescent="0.3">
      <c r="A139" s="118"/>
      <c r="B139" s="118"/>
      <c r="C139" s="118"/>
      <c r="D139" s="118"/>
      <c r="E139" s="118"/>
      <c r="F139" s="118"/>
      <c r="G139" s="118"/>
      <c r="H139" s="118">
        <f t="shared" ref="H139:H147" si="48">F139*G139</f>
        <v>0</v>
      </c>
      <c r="I139" s="118"/>
      <c r="J139" s="118"/>
      <c r="K139" s="118"/>
      <c r="L139" s="118">
        <f t="shared" ref="L139:L147" si="49">J139*K139</f>
        <v>0</v>
      </c>
      <c r="M139" s="118"/>
      <c r="N139" s="118"/>
      <c r="O139" s="118"/>
      <c r="P139" s="131">
        <f t="shared" si="47"/>
        <v>0</v>
      </c>
    </row>
    <row r="140" spans="1:16" x14ac:dyDescent="0.3">
      <c r="A140" s="123"/>
      <c r="B140" s="118"/>
      <c r="C140" s="118"/>
      <c r="D140" s="118"/>
      <c r="E140" s="118"/>
      <c r="F140" s="118"/>
      <c r="G140" s="118"/>
      <c r="H140" s="118">
        <f t="shared" si="48"/>
        <v>0</v>
      </c>
      <c r="I140" s="118"/>
      <c r="J140" s="118"/>
      <c r="K140" s="118"/>
      <c r="L140" s="118">
        <f t="shared" si="49"/>
        <v>0</v>
      </c>
      <c r="M140" s="118"/>
      <c r="N140" s="118"/>
      <c r="O140" s="118"/>
      <c r="P140" s="131">
        <f t="shared" si="47"/>
        <v>0</v>
      </c>
    </row>
    <row r="141" spans="1:16" x14ac:dyDescent="0.3">
      <c r="A141" s="118"/>
      <c r="B141" s="118"/>
      <c r="C141" s="118"/>
      <c r="D141" s="118"/>
      <c r="E141" s="118"/>
      <c r="F141" s="118"/>
      <c r="G141" s="118"/>
      <c r="H141" s="118">
        <f t="shared" si="48"/>
        <v>0</v>
      </c>
      <c r="I141" s="118"/>
      <c r="J141" s="118"/>
      <c r="K141" s="118"/>
      <c r="L141" s="118">
        <f t="shared" si="49"/>
        <v>0</v>
      </c>
      <c r="M141" s="118"/>
      <c r="N141" s="118"/>
      <c r="O141" s="118"/>
      <c r="P141" s="131">
        <f t="shared" si="47"/>
        <v>0</v>
      </c>
    </row>
    <row r="142" spans="1:16" x14ac:dyDescent="0.3">
      <c r="A142" s="118"/>
      <c r="B142" s="118"/>
      <c r="C142" s="118"/>
      <c r="D142" s="118"/>
      <c r="E142" s="118"/>
      <c r="F142" s="118"/>
      <c r="G142" s="118"/>
      <c r="H142" s="118">
        <f t="shared" si="48"/>
        <v>0</v>
      </c>
      <c r="I142" s="118"/>
      <c r="J142" s="118"/>
      <c r="K142" s="118"/>
      <c r="L142" s="118">
        <f t="shared" si="49"/>
        <v>0</v>
      </c>
      <c r="M142" s="118"/>
      <c r="N142" s="118"/>
      <c r="O142" s="118"/>
      <c r="P142" s="131">
        <f t="shared" si="47"/>
        <v>0</v>
      </c>
    </row>
    <row r="143" spans="1:16" x14ac:dyDescent="0.3">
      <c r="A143" s="118"/>
      <c r="B143" s="118"/>
      <c r="C143" s="118"/>
      <c r="D143" s="118"/>
      <c r="E143" s="118"/>
      <c r="F143" s="118"/>
      <c r="G143" s="118"/>
      <c r="H143" s="118">
        <f t="shared" ref="H143:H146" si="50">F143*G143</f>
        <v>0</v>
      </c>
      <c r="I143" s="118"/>
      <c r="J143" s="118"/>
      <c r="K143" s="118"/>
      <c r="L143" s="118">
        <f t="shared" ref="L143:L146" si="51">J143*K143</f>
        <v>0</v>
      </c>
      <c r="M143" s="118"/>
      <c r="N143" s="118"/>
      <c r="O143" s="118"/>
      <c r="P143" s="131">
        <f t="shared" si="47"/>
        <v>0</v>
      </c>
    </row>
    <row r="144" spans="1:16" x14ac:dyDescent="0.3">
      <c r="A144" s="118"/>
      <c r="B144" s="118"/>
      <c r="C144" s="118"/>
      <c r="D144" s="118"/>
      <c r="E144" s="118"/>
      <c r="F144" s="118"/>
      <c r="G144" s="118"/>
      <c r="H144" s="118">
        <f t="shared" si="50"/>
        <v>0</v>
      </c>
      <c r="I144" s="118"/>
      <c r="J144" s="118"/>
      <c r="K144" s="118"/>
      <c r="L144" s="118">
        <f t="shared" si="51"/>
        <v>0</v>
      </c>
      <c r="M144" s="118"/>
      <c r="N144" s="118"/>
      <c r="O144" s="118"/>
      <c r="P144" s="131">
        <f t="shared" si="47"/>
        <v>0</v>
      </c>
    </row>
    <row r="145" spans="1:16" x14ac:dyDescent="0.3">
      <c r="A145" s="118"/>
      <c r="B145" s="118"/>
      <c r="C145" s="118"/>
      <c r="D145" s="118"/>
      <c r="E145" s="118"/>
      <c r="F145" s="118"/>
      <c r="G145" s="118"/>
      <c r="H145" s="118">
        <f t="shared" si="50"/>
        <v>0</v>
      </c>
      <c r="I145" s="118"/>
      <c r="J145" s="118"/>
      <c r="K145" s="118"/>
      <c r="L145" s="118">
        <f t="shared" si="51"/>
        <v>0</v>
      </c>
      <c r="M145" s="118"/>
      <c r="N145" s="118"/>
      <c r="O145" s="118"/>
      <c r="P145" s="131">
        <f t="shared" si="47"/>
        <v>0</v>
      </c>
    </row>
    <row r="146" spans="1:16" x14ac:dyDescent="0.3">
      <c r="A146" s="123"/>
      <c r="B146" s="118"/>
      <c r="C146" s="118"/>
      <c r="D146" s="118"/>
      <c r="E146" s="118"/>
      <c r="F146" s="118"/>
      <c r="G146" s="118"/>
      <c r="H146" s="118">
        <f t="shared" si="50"/>
        <v>0</v>
      </c>
      <c r="I146" s="118"/>
      <c r="J146" s="118"/>
      <c r="K146" s="118"/>
      <c r="L146" s="118">
        <f t="shared" si="51"/>
        <v>0</v>
      </c>
      <c r="M146" s="118"/>
      <c r="N146" s="118"/>
      <c r="O146" s="118"/>
      <c r="P146" s="131">
        <f t="shared" si="47"/>
        <v>0</v>
      </c>
    </row>
    <row r="147" spans="1:16" x14ac:dyDescent="0.3">
      <c r="A147" s="123"/>
      <c r="B147" s="118"/>
      <c r="C147" s="118"/>
      <c r="D147" s="118"/>
      <c r="E147" s="118"/>
      <c r="F147" s="118"/>
      <c r="G147" s="118"/>
      <c r="H147" s="118">
        <f t="shared" si="48"/>
        <v>0</v>
      </c>
      <c r="I147" s="118"/>
      <c r="J147" s="118"/>
      <c r="K147" s="118"/>
      <c r="L147" s="118">
        <f t="shared" si="49"/>
        <v>0</v>
      </c>
      <c r="M147" s="118"/>
      <c r="N147" s="118"/>
      <c r="O147" s="118"/>
      <c r="P147" s="131">
        <f t="shared" si="47"/>
        <v>0</v>
      </c>
    </row>
    <row r="148" spans="1:16" x14ac:dyDescent="0.3">
      <c r="A148" s="127" t="s">
        <v>322</v>
      </c>
      <c r="B148" s="129"/>
      <c r="C148" s="129"/>
      <c r="D148" s="129"/>
      <c r="E148" s="129"/>
      <c r="F148" s="132">
        <f>SUM(F136:F147)</f>
        <v>0</v>
      </c>
      <c r="G148" s="132">
        <f>SUM(G136:G147)</f>
        <v>0</v>
      </c>
      <c r="H148" s="132">
        <f>F148*G148</f>
        <v>0</v>
      </c>
      <c r="I148" s="132"/>
      <c r="J148" s="132">
        <f>SUM(J136:J147)</f>
        <v>0</v>
      </c>
      <c r="K148" s="132">
        <f>SUM(K136:K147)</f>
        <v>0</v>
      </c>
      <c r="L148" s="133">
        <f>J148*K148/1.5</f>
        <v>0</v>
      </c>
      <c r="M148" s="132"/>
      <c r="N148" s="132">
        <f>SUM(N136:N147)</f>
        <v>0</v>
      </c>
      <c r="O148" s="132">
        <f>SUM(O136:O147)</f>
        <v>0</v>
      </c>
      <c r="P148" s="134">
        <f>((H148+L148+N148+O148)/20)/25</f>
        <v>0</v>
      </c>
    </row>
    <row r="149" spans="1:16" x14ac:dyDescent="0.3">
      <c r="A149" s="130" t="s">
        <v>323</v>
      </c>
      <c r="B149" s="129"/>
      <c r="C149" s="129"/>
      <c r="D149" s="129"/>
      <c r="E149" s="129"/>
      <c r="F149" s="132">
        <f>F134+F148</f>
        <v>109</v>
      </c>
      <c r="G149" s="132">
        <f>G134+G148</f>
        <v>281</v>
      </c>
      <c r="H149" s="132">
        <f>F149*G149</f>
        <v>30629</v>
      </c>
      <c r="I149" s="132"/>
      <c r="J149" s="132">
        <f>J134+J148</f>
        <v>1</v>
      </c>
      <c r="K149" s="132">
        <f>K134+K148</f>
        <v>2</v>
      </c>
      <c r="L149" s="133">
        <f>J149*K149/1.5</f>
        <v>1.3333333333333333</v>
      </c>
      <c r="M149" s="132"/>
      <c r="N149" s="132">
        <f>N134+N148</f>
        <v>0</v>
      </c>
      <c r="O149" s="132">
        <f>O134+O148</f>
        <v>0</v>
      </c>
      <c r="P149" s="134">
        <f>((H149+L149+N149+O149)/20)/25</f>
        <v>61.260666666666665</v>
      </c>
    </row>
    <row r="151" spans="1:16" x14ac:dyDescent="0.3">
      <c r="A151" s="40" t="s">
        <v>331</v>
      </c>
      <c r="E151" s="40" t="s">
        <v>89</v>
      </c>
      <c r="G151" s="40" t="s">
        <v>90</v>
      </c>
    </row>
    <row r="152" spans="1:16" x14ac:dyDescent="0.3">
      <c r="A152" s="40" t="s">
        <v>87</v>
      </c>
      <c r="C152" s="116">
        <v>36</v>
      </c>
      <c r="D152" s="40" t="s">
        <v>88</v>
      </c>
      <c r="G152" s="40" t="s">
        <v>91</v>
      </c>
    </row>
    <row r="153" spans="1:16" x14ac:dyDescent="0.3">
      <c r="A153" s="40" t="s">
        <v>208</v>
      </c>
      <c r="C153" s="117">
        <v>10</v>
      </c>
      <c r="D153" s="40" t="s">
        <v>88</v>
      </c>
      <c r="G153" s="40" t="s">
        <v>92</v>
      </c>
    </row>
    <row r="154" spans="1:16" x14ac:dyDescent="0.3">
      <c r="G154" s="40" t="s">
        <v>93</v>
      </c>
    </row>
    <row r="155" spans="1:16" x14ac:dyDescent="0.3">
      <c r="H155" s="49"/>
      <c r="I155" s="49"/>
      <c r="J155" s="50">
        <v>12</v>
      </c>
      <c r="K155" s="49"/>
      <c r="L155" s="49"/>
      <c r="M155" s="49"/>
    </row>
    <row r="156" spans="1:16" x14ac:dyDescent="0.3">
      <c r="H156" s="54"/>
      <c r="I156" s="54"/>
      <c r="J156" s="106"/>
      <c r="K156" s="54"/>
      <c r="L156" s="54"/>
      <c r="M156" s="54"/>
    </row>
    <row r="158" spans="1:16" x14ac:dyDescent="0.3">
      <c r="A158" s="40" t="s">
        <v>94</v>
      </c>
    </row>
    <row r="159" spans="1:16" x14ac:dyDescent="0.3">
      <c r="A159" s="51" t="s">
        <v>95</v>
      </c>
      <c r="B159" s="40" t="s">
        <v>96</v>
      </c>
    </row>
    <row r="160" spans="1:16" x14ac:dyDescent="0.3">
      <c r="A160" s="51" t="s">
        <v>97</v>
      </c>
      <c r="B160" s="40" t="s">
        <v>98</v>
      </c>
    </row>
    <row r="161" spans="1:9" x14ac:dyDescent="0.3">
      <c r="A161" s="51" t="s">
        <v>99</v>
      </c>
      <c r="B161" s="40" t="s">
        <v>100</v>
      </c>
    </row>
    <row r="162" spans="1:9" x14ac:dyDescent="0.3">
      <c r="A162" s="51" t="s">
        <v>101</v>
      </c>
      <c r="B162" s="40" t="s">
        <v>102</v>
      </c>
    </row>
    <row r="163" spans="1:9" x14ac:dyDescent="0.3">
      <c r="A163" s="51" t="s">
        <v>103</v>
      </c>
      <c r="B163" s="40" t="s">
        <v>104</v>
      </c>
    </row>
    <row r="164" spans="1:9" x14ac:dyDescent="0.3">
      <c r="A164" s="51" t="s">
        <v>105</v>
      </c>
      <c r="B164" s="40" t="s">
        <v>106</v>
      </c>
    </row>
    <row r="165" spans="1:9" x14ac:dyDescent="0.3">
      <c r="A165" s="51" t="s">
        <v>107</v>
      </c>
      <c r="B165" s="40" t="s">
        <v>108</v>
      </c>
    </row>
    <row r="166" spans="1:9" x14ac:dyDescent="0.3">
      <c r="A166" s="51" t="s">
        <v>109</v>
      </c>
      <c r="B166" s="40" t="s">
        <v>110</v>
      </c>
    </row>
    <row r="167" spans="1:9" x14ac:dyDescent="0.3">
      <c r="A167" s="51" t="s">
        <v>111</v>
      </c>
      <c r="B167" s="40" t="s">
        <v>112</v>
      </c>
    </row>
    <row r="168" spans="1:9" x14ac:dyDescent="0.3">
      <c r="A168" s="51"/>
      <c r="C168" s="52">
        <v>1.5</v>
      </c>
    </row>
    <row r="169" spans="1:9" x14ac:dyDescent="0.3">
      <c r="A169" s="51" t="s">
        <v>113</v>
      </c>
      <c r="B169" s="40" t="s">
        <v>114</v>
      </c>
    </row>
    <row r="170" spans="1:9" x14ac:dyDescent="0.3">
      <c r="A170" s="51" t="s">
        <v>115</v>
      </c>
      <c r="B170" s="40" t="s">
        <v>116</v>
      </c>
    </row>
    <row r="171" spans="1:9" x14ac:dyDescent="0.3">
      <c r="A171" s="51"/>
      <c r="B171" s="40" t="s">
        <v>117</v>
      </c>
    </row>
    <row r="172" spans="1:9" x14ac:dyDescent="0.3">
      <c r="A172" s="51" t="s">
        <v>119</v>
      </c>
      <c r="B172" s="40" t="s">
        <v>146</v>
      </c>
    </row>
    <row r="173" spans="1:9" x14ac:dyDescent="0.3">
      <c r="B173" s="40" t="s">
        <v>120</v>
      </c>
      <c r="C173" s="40" t="s">
        <v>121</v>
      </c>
      <c r="I173" s="40" t="s">
        <v>118</v>
      </c>
    </row>
    <row r="174" spans="1:9" x14ac:dyDescent="0.3">
      <c r="B174" s="54"/>
      <c r="C174" s="49"/>
      <c r="D174" s="49"/>
      <c r="E174" s="53">
        <v>20</v>
      </c>
      <c r="F174" s="49"/>
      <c r="G174" s="49"/>
    </row>
    <row r="175" spans="1:9" x14ac:dyDescent="0.3">
      <c r="B175" s="40" t="s">
        <v>120</v>
      </c>
      <c r="C175" s="40" t="s">
        <v>121</v>
      </c>
      <c r="I175" s="40" t="s">
        <v>122</v>
      </c>
    </row>
    <row r="176" spans="1:9" x14ac:dyDescent="0.3">
      <c r="B176" s="54"/>
      <c r="C176" s="49"/>
      <c r="D176" s="49"/>
      <c r="E176" s="53">
        <v>12</v>
      </c>
      <c r="F176" s="49"/>
      <c r="G176" s="49"/>
    </row>
  </sheetData>
  <mergeCells count="5">
    <mergeCell ref="F5:I5"/>
    <mergeCell ref="J5:M5"/>
    <mergeCell ref="C5:D5"/>
    <mergeCell ref="C7:D7"/>
    <mergeCell ref="C6:D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showGridLines="0" topLeftCell="A7" zoomScaleNormal="100" workbookViewId="0">
      <selection activeCell="M51" sqref="M51"/>
    </sheetView>
  </sheetViews>
  <sheetFormatPr defaultColWidth="9" defaultRowHeight="20.25" x14ac:dyDescent="0.3"/>
  <cols>
    <col min="1" max="1" width="1.140625" style="75" customWidth="1"/>
    <col min="2" max="2" width="6.85546875" style="75" customWidth="1"/>
    <col min="3" max="3" width="21.5703125" style="75" customWidth="1"/>
    <col min="4" max="5" width="4.85546875" style="139" customWidth="1"/>
    <col min="6" max="6" width="3.7109375" style="139" customWidth="1"/>
    <col min="7" max="7" width="21.5703125" style="139" customWidth="1"/>
    <col min="8" max="8" width="5.28515625" style="139" customWidth="1"/>
    <col min="9" max="9" width="9.42578125" style="139" customWidth="1"/>
    <col min="10" max="10" width="8.5703125" style="139" customWidth="1"/>
    <col min="11" max="11" width="15.7109375" style="139" customWidth="1"/>
    <col min="12" max="12" width="13.7109375" style="139" customWidth="1"/>
    <col min="13" max="13" width="16.28515625" style="75" customWidth="1"/>
    <col min="14" max="16384" width="9" style="75"/>
  </cols>
  <sheetData>
    <row r="1" spans="2:14" x14ac:dyDescent="0.3">
      <c r="B1" s="202" t="s">
        <v>168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138" t="s">
        <v>154</v>
      </c>
    </row>
    <row r="2" spans="2:14" x14ac:dyDescent="0.3">
      <c r="B2" s="141" t="s">
        <v>232</v>
      </c>
      <c r="C2" s="84"/>
      <c r="D2" s="89"/>
      <c r="E2" s="89"/>
      <c r="F2" s="89"/>
      <c r="G2" s="89"/>
      <c r="H2" s="89"/>
      <c r="I2" s="89"/>
      <c r="J2" s="89"/>
      <c r="K2" s="89"/>
      <c r="L2" s="89"/>
      <c r="M2" s="84"/>
    </row>
    <row r="3" spans="2:14" ht="8.25" customHeight="1" x14ac:dyDescent="0.3"/>
    <row r="4" spans="2:14" x14ac:dyDescent="0.3">
      <c r="B4" s="76" t="s">
        <v>43</v>
      </c>
      <c r="D4" s="75"/>
      <c r="E4" s="75"/>
      <c r="F4" s="75"/>
      <c r="G4" s="75"/>
      <c r="H4" s="75"/>
      <c r="I4" s="75"/>
      <c r="J4" s="75"/>
      <c r="K4" s="75"/>
      <c r="L4" s="75"/>
    </row>
    <row r="5" spans="2:14" x14ac:dyDescent="0.3">
      <c r="D5" s="75"/>
      <c r="E5" s="75"/>
      <c r="F5" s="75"/>
      <c r="G5" s="75"/>
      <c r="H5" s="75"/>
      <c r="I5" s="75"/>
      <c r="J5" s="76" t="s">
        <v>39</v>
      </c>
      <c r="K5" s="75"/>
      <c r="L5" s="75"/>
    </row>
    <row r="6" spans="2:14" x14ac:dyDescent="0.3">
      <c r="D6" s="75"/>
      <c r="E6" s="75"/>
      <c r="F6" s="75"/>
      <c r="G6" s="75"/>
      <c r="H6" s="75"/>
      <c r="I6" s="75"/>
      <c r="J6" s="175" t="s">
        <v>462</v>
      </c>
      <c r="K6" s="175"/>
      <c r="L6" s="175"/>
      <c r="M6" s="175"/>
      <c r="N6" s="175"/>
    </row>
    <row r="7" spans="2:14" x14ac:dyDescent="0.3">
      <c r="D7" s="75"/>
      <c r="E7" s="75"/>
      <c r="F7" s="75"/>
      <c r="G7" s="75"/>
      <c r="H7" s="75"/>
      <c r="I7" s="75"/>
      <c r="J7" s="176" t="s">
        <v>149</v>
      </c>
      <c r="K7" s="177"/>
      <c r="L7" s="177"/>
      <c r="M7" s="177"/>
      <c r="N7" s="175"/>
    </row>
    <row r="8" spans="2:14" x14ac:dyDescent="0.3">
      <c r="D8" s="75"/>
      <c r="E8" s="75"/>
      <c r="F8" s="75"/>
      <c r="G8" s="75"/>
      <c r="H8" s="75"/>
      <c r="I8" s="75"/>
      <c r="J8" s="178" t="s">
        <v>236</v>
      </c>
      <c r="K8" s="178"/>
      <c r="L8" s="178"/>
      <c r="M8" s="178"/>
      <c r="N8" s="179"/>
    </row>
    <row r="9" spans="2:14" x14ac:dyDescent="0.3">
      <c r="D9" s="75"/>
      <c r="E9" s="75"/>
      <c r="F9" s="75"/>
      <c r="G9" s="75"/>
      <c r="H9" s="75"/>
      <c r="I9" s="75"/>
      <c r="J9" s="178" t="s">
        <v>237</v>
      </c>
      <c r="K9" s="178"/>
      <c r="L9" s="178"/>
      <c r="M9" s="178"/>
      <c r="N9" s="179"/>
    </row>
    <row r="10" spans="2:14" x14ac:dyDescent="0.3">
      <c r="D10" s="75"/>
      <c r="E10" s="75"/>
      <c r="F10" s="75"/>
      <c r="G10" s="75"/>
      <c r="H10" s="75"/>
      <c r="I10" s="75"/>
      <c r="J10" s="178" t="s">
        <v>238</v>
      </c>
      <c r="K10" s="178"/>
      <c r="L10" s="178"/>
      <c r="M10" s="178"/>
      <c r="N10" s="179"/>
    </row>
    <row r="11" spans="2:14" x14ac:dyDescent="0.3">
      <c r="C11" s="180" t="s">
        <v>35</v>
      </c>
      <c r="D11" s="69">
        <v>9</v>
      </c>
      <c r="E11" s="75" t="s">
        <v>36</v>
      </c>
      <c r="F11" s="75"/>
      <c r="G11" s="180" t="s">
        <v>231</v>
      </c>
      <c r="H11" s="181">
        <v>5</v>
      </c>
      <c r="I11" s="75" t="s">
        <v>36</v>
      </c>
      <c r="J11" s="182" t="s">
        <v>463</v>
      </c>
      <c r="K11" s="179"/>
      <c r="L11" s="179"/>
      <c r="M11" s="179"/>
      <c r="N11" s="179"/>
    </row>
    <row r="12" spans="2:14" x14ac:dyDescent="0.3">
      <c r="D12" s="75"/>
      <c r="E12" s="75"/>
      <c r="F12" s="75"/>
      <c r="G12" s="180" t="s">
        <v>37</v>
      </c>
      <c r="H12" s="181">
        <v>1</v>
      </c>
      <c r="I12" s="75" t="s">
        <v>36</v>
      </c>
      <c r="J12" s="183" t="s">
        <v>239</v>
      </c>
      <c r="K12" s="179"/>
      <c r="L12" s="179"/>
      <c r="M12" s="179"/>
      <c r="N12" s="179"/>
    </row>
    <row r="13" spans="2:14" x14ac:dyDescent="0.3">
      <c r="C13" s="77" t="s">
        <v>171</v>
      </c>
      <c r="D13" s="184">
        <v>35</v>
      </c>
      <c r="E13" s="185" t="s">
        <v>41</v>
      </c>
      <c r="F13" s="75"/>
      <c r="G13" s="180" t="s">
        <v>38</v>
      </c>
      <c r="H13" s="181" t="s">
        <v>32</v>
      </c>
      <c r="I13" s="75" t="s">
        <v>36</v>
      </c>
      <c r="J13" s="182" t="s">
        <v>464</v>
      </c>
      <c r="K13" s="179"/>
      <c r="L13" s="179"/>
      <c r="M13" s="179"/>
      <c r="N13" s="179"/>
    </row>
    <row r="14" spans="2:14" x14ac:dyDescent="0.3">
      <c r="C14" s="79" t="s">
        <v>147</v>
      </c>
      <c r="D14" s="84"/>
      <c r="E14" s="80"/>
      <c r="F14" s="75"/>
      <c r="G14" s="180" t="s">
        <v>253</v>
      </c>
      <c r="H14" s="170">
        <v>1</v>
      </c>
      <c r="I14" s="75" t="s">
        <v>36</v>
      </c>
      <c r="J14" s="186" t="s">
        <v>240</v>
      </c>
      <c r="K14" s="183"/>
      <c r="L14" s="183"/>
      <c r="M14" s="183"/>
      <c r="N14" s="179"/>
    </row>
    <row r="15" spans="2:14" x14ac:dyDescent="0.3">
      <c r="C15" s="77" t="s">
        <v>42</v>
      </c>
      <c r="D15" s="82"/>
      <c r="E15" s="185"/>
      <c r="F15" s="75"/>
      <c r="G15" s="180" t="s">
        <v>252</v>
      </c>
      <c r="H15" s="170">
        <v>1</v>
      </c>
      <c r="I15" s="75" t="s">
        <v>36</v>
      </c>
      <c r="J15" s="183" t="s">
        <v>241</v>
      </c>
      <c r="K15" s="183"/>
      <c r="L15" s="183"/>
      <c r="M15" s="183"/>
      <c r="N15" s="179"/>
    </row>
    <row r="16" spans="2:14" x14ac:dyDescent="0.3">
      <c r="C16" s="81" t="s">
        <v>169</v>
      </c>
      <c r="D16" s="179">
        <v>17</v>
      </c>
      <c r="E16" s="162" t="s">
        <v>41</v>
      </c>
      <c r="F16" s="75"/>
      <c r="G16" s="180" t="s">
        <v>143</v>
      </c>
      <c r="H16" s="170">
        <v>5</v>
      </c>
      <c r="I16" s="75" t="s">
        <v>36</v>
      </c>
      <c r="J16" s="183" t="s">
        <v>242</v>
      </c>
      <c r="K16" s="183"/>
      <c r="L16" s="183"/>
      <c r="M16" s="183"/>
      <c r="N16" s="179"/>
    </row>
    <row r="17" spans="3:14" x14ac:dyDescent="0.3">
      <c r="C17" s="81" t="s">
        <v>170</v>
      </c>
      <c r="D17" s="179">
        <v>5</v>
      </c>
      <c r="E17" s="162" t="s">
        <v>41</v>
      </c>
      <c r="F17" s="75"/>
      <c r="G17" s="180"/>
      <c r="H17" s="170"/>
      <c r="I17" s="75"/>
      <c r="J17" s="183" t="s">
        <v>465</v>
      </c>
      <c r="K17" s="183"/>
      <c r="L17" s="183"/>
      <c r="M17" s="183"/>
      <c r="N17" s="179"/>
    </row>
    <row r="18" spans="3:14" x14ac:dyDescent="0.3">
      <c r="C18" s="79"/>
      <c r="D18" s="89"/>
      <c r="E18" s="187"/>
      <c r="F18" s="75"/>
      <c r="G18" s="75"/>
      <c r="H18" s="75"/>
      <c r="I18" s="75"/>
      <c r="J18" s="183" t="s">
        <v>243</v>
      </c>
      <c r="K18" s="183"/>
      <c r="L18" s="183"/>
      <c r="M18" s="183"/>
      <c r="N18" s="179"/>
    </row>
    <row r="19" spans="3:14" x14ac:dyDescent="0.3">
      <c r="D19" s="75"/>
      <c r="E19" s="75"/>
      <c r="F19" s="75"/>
      <c r="G19" s="75"/>
      <c r="H19" s="75"/>
      <c r="I19" s="75"/>
      <c r="J19" s="183" t="s">
        <v>244</v>
      </c>
      <c r="K19" s="183"/>
      <c r="L19" s="183"/>
      <c r="M19" s="183"/>
      <c r="N19" s="179"/>
    </row>
    <row r="20" spans="3:14" x14ac:dyDescent="0.3">
      <c r="D20" s="75"/>
      <c r="E20" s="75"/>
      <c r="F20" s="75"/>
      <c r="G20" s="75"/>
      <c r="H20" s="75"/>
      <c r="I20" s="75"/>
      <c r="J20" s="183" t="s">
        <v>242</v>
      </c>
      <c r="K20" s="183"/>
      <c r="L20" s="183"/>
      <c r="M20" s="183"/>
      <c r="N20" s="179"/>
    </row>
    <row r="21" spans="3:14" x14ac:dyDescent="0.3">
      <c r="D21" s="75"/>
      <c r="E21" s="75"/>
      <c r="F21" s="75"/>
      <c r="G21" s="75"/>
      <c r="H21" s="75"/>
      <c r="I21" s="75"/>
      <c r="J21" s="183" t="s">
        <v>466</v>
      </c>
      <c r="K21" s="183"/>
      <c r="L21" s="183"/>
      <c r="M21" s="183"/>
      <c r="N21" s="179"/>
    </row>
    <row r="22" spans="3:14" x14ac:dyDescent="0.3">
      <c r="D22" s="75"/>
      <c r="E22" s="75"/>
      <c r="F22" s="75"/>
      <c r="G22" s="75"/>
      <c r="H22" s="75"/>
      <c r="I22" s="75"/>
      <c r="J22" s="183" t="s">
        <v>246</v>
      </c>
      <c r="K22" s="183"/>
      <c r="L22" s="183"/>
      <c r="M22" s="183"/>
      <c r="N22" s="179"/>
    </row>
    <row r="23" spans="3:14" x14ac:dyDescent="0.3">
      <c r="D23" s="75"/>
      <c r="E23" s="75"/>
      <c r="F23" s="75"/>
      <c r="G23" s="75"/>
      <c r="H23" s="75"/>
      <c r="I23" s="75"/>
      <c r="J23" s="183" t="s">
        <v>245</v>
      </c>
      <c r="K23" s="183"/>
      <c r="L23" s="183"/>
      <c r="M23" s="183"/>
      <c r="N23" s="179"/>
    </row>
    <row r="24" spans="3:14" x14ac:dyDescent="0.3">
      <c r="J24" s="183" t="s">
        <v>242</v>
      </c>
      <c r="K24" s="183"/>
      <c r="L24" s="183"/>
      <c r="M24" s="183"/>
      <c r="N24" s="179"/>
    </row>
    <row r="25" spans="3:14" x14ac:dyDescent="0.3">
      <c r="J25" s="183" t="s">
        <v>467</v>
      </c>
      <c r="K25" s="183"/>
      <c r="L25" s="183"/>
      <c r="M25" s="183"/>
      <c r="N25" s="179"/>
    </row>
    <row r="26" spans="3:14" x14ac:dyDescent="0.3">
      <c r="J26" s="183" t="s">
        <v>247</v>
      </c>
      <c r="K26" s="183"/>
      <c r="L26" s="183"/>
      <c r="M26" s="183"/>
      <c r="N26" s="179"/>
    </row>
    <row r="27" spans="3:14" x14ac:dyDescent="0.3">
      <c r="J27" s="183" t="s">
        <v>248</v>
      </c>
      <c r="K27" s="183"/>
      <c r="L27" s="183"/>
      <c r="M27" s="183"/>
      <c r="N27" s="179"/>
    </row>
    <row r="28" spans="3:14" x14ac:dyDescent="0.3">
      <c r="J28" s="183" t="s">
        <v>242</v>
      </c>
      <c r="K28" s="183"/>
      <c r="L28" s="183"/>
      <c r="M28" s="183"/>
      <c r="N28" s="179"/>
    </row>
    <row r="29" spans="3:14" x14ac:dyDescent="0.3">
      <c r="J29" s="183" t="s">
        <v>468</v>
      </c>
      <c r="K29" s="183"/>
      <c r="L29" s="183"/>
      <c r="M29" s="183"/>
      <c r="N29" s="179"/>
    </row>
    <row r="30" spans="3:14" x14ac:dyDescent="0.3">
      <c r="J30" s="183" t="s">
        <v>249</v>
      </c>
      <c r="K30" s="183"/>
      <c r="L30" s="183"/>
      <c r="M30" s="183"/>
      <c r="N30" s="179"/>
    </row>
    <row r="31" spans="3:14" x14ac:dyDescent="0.3">
      <c r="G31" s="188"/>
      <c r="J31" s="189" t="s">
        <v>250</v>
      </c>
      <c r="K31" s="189"/>
      <c r="L31" s="189"/>
      <c r="M31" s="183"/>
      <c r="N31" s="179"/>
    </row>
    <row r="32" spans="3:14" x14ac:dyDescent="0.3">
      <c r="J32" s="76" t="s">
        <v>151</v>
      </c>
      <c r="K32" s="137"/>
      <c r="L32" s="137"/>
      <c r="M32" s="76"/>
      <c r="N32" s="76"/>
    </row>
    <row r="33" spans="10:14" x14ac:dyDescent="0.3">
      <c r="J33" s="141" t="s">
        <v>152</v>
      </c>
      <c r="K33" s="137"/>
      <c r="L33" s="137"/>
      <c r="M33" s="76"/>
      <c r="N33" s="76"/>
    </row>
  </sheetData>
  <mergeCells count="1">
    <mergeCell ref="B1:L1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1"/>
  <sheetViews>
    <sheetView topLeftCell="B1" zoomScale="90" zoomScaleNormal="90" workbookViewId="0">
      <selection activeCell="C95" sqref="C95"/>
    </sheetView>
  </sheetViews>
  <sheetFormatPr defaultColWidth="9.140625" defaultRowHeight="20.25" x14ac:dyDescent="0.3"/>
  <cols>
    <col min="1" max="1" width="1.140625" style="75" customWidth="1"/>
    <col min="2" max="2" width="14.5703125" style="75" customWidth="1"/>
    <col min="3" max="3" width="41.140625" style="75" customWidth="1"/>
    <col min="4" max="4" width="12.85546875" style="139" customWidth="1"/>
    <col min="5" max="5" width="9.7109375" style="139" customWidth="1"/>
    <col min="6" max="6" width="8.28515625" style="75" customWidth="1"/>
    <col min="7" max="7" width="8.28515625" style="139" customWidth="1"/>
    <col min="8" max="11" width="8.28515625" style="75" customWidth="1"/>
    <col min="12" max="16384" width="9.140625" style="75"/>
  </cols>
  <sheetData>
    <row r="1" spans="2:16" x14ac:dyDescent="0.3">
      <c r="B1" s="136" t="s">
        <v>235</v>
      </c>
      <c r="C1" s="136"/>
      <c r="D1" s="137"/>
      <c r="E1" s="137"/>
      <c r="F1" s="136"/>
      <c r="G1" s="137"/>
      <c r="H1" s="136"/>
      <c r="I1" s="136"/>
      <c r="J1" s="136"/>
      <c r="K1" s="138" t="s">
        <v>153</v>
      </c>
      <c r="L1" s="136"/>
      <c r="M1" s="136"/>
      <c r="N1" s="136"/>
      <c r="O1" s="136"/>
      <c r="P1" s="136"/>
    </row>
    <row r="2" spans="2:16" ht="6.75" customHeight="1" x14ac:dyDescent="0.3"/>
    <row r="3" spans="2:16" x14ac:dyDescent="0.3">
      <c r="B3" s="140" t="s">
        <v>9</v>
      </c>
      <c r="C3" s="192" t="s">
        <v>258</v>
      </c>
      <c r="D3" s="141" t="s">
        <v>123</v>
      </c>
      <c r="E3" s="137"/>
      <c r="F3" s="76"/>
      <c r="G3" s="137"/>
      <c r="H3" s="76"/>
    </row>
    <row r="4" spans="2:16" ht="6" customHeight="1" x14ac:dyDescent="0.3">
      <c r="E4" s="142"/>
      <c r="F4" s="83"/>
      <c r="G4" s="142"/>
      <c r="H4" s="83"/>
      <c r="I4" s="83"/>
    </row>
    <row r="5" spans="2:16" x14ac:dyDescent="0.3">
      <c r="B5" s="143" t="s">
        <v>65</v>
      </c>
      <c r="C5" s="143" t="s">
        <v>66</v>
      </c>
      <c r="D5" s="203" t="s">
        <v>67</v>
      </c>
      <c r="E5" s="203"/>
      <c r="F5" s="203" t="s">
        <v>68</v>
      </c>
      <c r="G5" s="203"/>
      <c r="H5" s="203"/>
      <c r="I5" s="203" t="s">
        <v>69</v>
      </c>
      <c r="J5" s="203"/>
      <c r="K5" s="203"/>
    </row>
    <row r="6" spans="2:16" x14ac:dyDescent="0.3">
      <c r="B6" s="144" t="s">
        <v>85</v>
      </c>
      <c r="C6" s="144" t="s">
        <v>125</v>
      </c>
      <c r="D6" s="204" t="s">
        <v>126</v>
      </c>
      <c r="E6" s="204"/>
      <c r="F6" s="204" t="s">
        <v>251</v>
      </c>
      <c r="G6" s="204"/>
      <c r="H6" s="204"/>
      <c r="I6" s="204" t="s">
        <v>130</v>
      </c>
      <c r="J6" s="204"/>
      <c r="K6" s="204"/>
    </row>
    <row r="7" spans="2:16" x14ac:dyDescent="0.3">
      <c r="B7" s="86"/>
      <c r="C7" s="86"/>
      <c r="D7" s="135" t="s">
        <v>127</v>
      </c>
      <c r="E7" s="135" t="s">
        <v>53</v>
      </c>
      <c r="F7" s="135" t="s">
        <v>128</v>
      </c>
      <c r="G7" s="135" t="s">
        <v>55</v>
      </c>
      <c r="H7" s="135" t="s">
        <v>129</v>
      </c>
      <c r="I7" s="135" t="s">
        <v>128</v>
      </c>
      <c r="J7" s="135" t="s">
        <v>55</v>
      </c>
      <c r="K7" s="135" t="s">
        <v>129</v>
      </c>
    </row>
    <row r="8" spans="2:16" x14ac:dyDescent="0.3">
      <c r="B8" s="145" t="s">
        <v>469</v>
      </c>
      <c r="C8" s="146" t="s">
        <v>254</v>
      </c>
      <c r="D8" s="147"/>
      <c r="E8" s="147"/>
      <c r="F8" s="148"/>
      <c r="G8" s="147"/>
      <c r="H8" s="148"/>
      <c r="I8" s="149">
        <f>E8*F8</f>
        <v>0</v>
      </c>
      <c r="J8" s="149">
        <f>E8*G8</f>
        <v>0</v>
      </c>
      <c r="K8" s="149">
        <f>E8*H8</f>
        <v>0</v>
      </c>
    </row>
    <row r="9" spans="2:16" x14ac:dyDescent="0.3">
      <c r="B9" s="145" t="s">
        <v>470</v>
      </c>
      <c r="C9" s="146" t="s">
        <v>255</v>
      </c>
      <c r="D9" s="144"/>
      <c r="E9" s="144"/>
      <c r="F9" s="85"/>
      <c r="G9" s="144"/>
      <c r="H9" s="85"/>
      <c r="I9" s="150">
        <f t="shared" ref="I9:I84" si="0">E9*F9</f>
        <v>0</v>
      </c>
      <c r="J9" s="150">
        <f t="shared" ref="J9:J84" si="1">E9*G9</f>
        <v>0</v>
      </c>
      <c r="K9" s="150">
        <f t="shared" ref="K9:K84" si="2">E9*H9</f>
        <v>0</v>
      </c>
    </row>
    <row r="10" spans="2:16" x14ac:dyDescent="0.3">
      <c r="B10" s="145"/>
      <c r="C10" s="146" t="s">
        <v>256</v>
      </c>
      <c r="D10" s="144"/>
      <c r="E10" s="144"/>
      <c r="F10" s="85"/>
      <c r="G10" s="144"/>
      <c r="H10" s="85"/>
      <c r="I10" s="150">
        <f t="shared" si="0"/>
        <v>0</v>
      </c>
      <c r="J10" s="150">
        <f t="shared" si="1"/>
        <v>0</v>
      </c>
      <c r="K10" s="150">
        <f t="shared" si="2"/>
        <v>0</v>
      </c>
    </row>
    <row r="11" spans="2:16" x14ac:dyDescent="0.3">
      <c r="B11" s="145"/>
      <c r="C11" s="146" t="s">
        <v>257</v>
      </c>
      <c r="D11" s="144"/>
      <c r="E11" s="144"/>
      <c r="F11" s="85"/>
      <c r="G11" s="144"/>
      <c r="H11" s="85"/>
      <c r="I11" s="150">
        <f t="shared" si="0"/>
        <v>0</v>
      </c>
      <c r="J11" s="150">
        <f t="shared" si="1"/>
        <v>0</v>
      </c>
      <c r="K11" s="150">
        <f t="shared" si="2"/>
        <v>0</v>
      </c>
    </row>
    <row r="12" spans="2:16" x14ac:dyDescent="0.3">
      <c r="B12" s="145"/>
      <c r="C12" s="151" t="s">
        <v>265</v>
      </c>
      <c r="D12" s="144"/>
      <c r="E12" s="144"/>
      <c r="F12" s="85"/>
      <c r="G12" s="144"/>
      <c r="H12" s="85"/>
      <c r="I12" s="150">
        <f t="shared" ref="I12:I25" si="3">E12*F12</f>
        <v>0</v>
      </c>
      <c r="J12" s="150">
        <f t="shared" ref="J12:J25" si="4">E12*G12</f>
        <v>0</v>
      </c>
      <c r="K12" s="150">
        <f t="shared" ref="K12:K25" si="5">E12*H12</f>
        <v>0</v>
      </c>
    </row>
    <row r="13" spans="2:16" x14ac:dyDescent="0.3">
      <c r="B13" s="145"/>
      <c r="C13" s="151" t="s">
        <v>299</v>
      </c>
      <c r="D13" s="144"/>
      <c r="E13" s="144"/>
      <c r="F13" s="85"/>
      <c r="G13" s="144"/>
      <c r="H13" s="85"/>
      <c r="I13" s="150"/>
      <c r="J13" s="150"/>
      <c r="K13" s="150"/>
    </row>
    <row r="14" spans="2:16" x14ac:dyDescent="0.3">
      <c r="B14" s="145"/>
      <c r="C14" s="152" t="s">
        <v>296</v>
      </c>
      <c r="D14" s="144" t="s">
        <v>274</v>
      </c>
      <c r="E14" s="144">
        <v>1100</v>
      </c>
      <c r="F14" s="85">
        <v>5</v>
      </c>
      <c r="G14" s="144"/>
      <c r="H14" s="85"/>
      <c r="I14" s="150">
        <f t="shared" si="3"/>
        <v>5500</v>
      </c>
      <c r="J14" s="150">
        <f t="shared" si="4"/>
        <v>0</v>
      </c>
      <c r="K14" s="150">
        <f t="shared" si="5"/>
        <v>0</v>
      </c>
    </row>
    <row r="15" spans="2:16" x14ac:dyDescent="0.3">
      <c r="B15" s="145"/>
      <c r="C15" s="153" t="s">
        <v>311</v>
      </c>
      <c r="D15" s="144" t="s">
        <v>274</v>
      </c>
      <c r="E15" s="144"/>
      <c r="F15" s="85"/>
      <c r="G15" s="144"/>
      <c r="H15" s="85"/>
      <c r="I15" s="150">
        <f t="shared" si="3"/>
        <v>0</v>
      </c>
      <c r="J15" s="150">
        <f t="shared" si="4"/>
        <v>0</v>
      </c>
      <c r="K15" s="150">
        <f t="shared" si="5"/>
        <v>0</v>
      </c>
    </row>
    <row r="16" spans="2:16" x14ac:dyDescent="0.3">
      <c r="B16" s="145"/>
      <c r="C16" s="153" t="s">
        <v>297</v>
      </c>
      <c r="D16" s="144" t="s">
        <v>274</v>
      </c>
      <c r="E16" s="144">
        <v>500</v>
      </c>
      <c r="F16" s="85">
        <v>5</v>
      </c>
      <c r="G16" s="144"/>
      <c r="H16" s="85"/>
      <c r="I16" s="150">
        <f t="shared" si="3"/>
        <v>2500</v>
      </c>
      <c r="J16" s="150">
        <f t="shared" si="4"/>
        <v>0</v>
      </c>
      <c r="K16" s="150">
        <f t="shared" si="5"/>
        <v>0</v>
      </c>
    </row>
    <row r="17" spans="2:11" x14ac:dyDescent="0.3">
      <c r="B17" s="145"/>
      <c r="C17" s="153" t="s">
        <v>298</v>
      </c>
      <c r="D17" s="144" t="s">
        <v>274</v>
      </c>
      <c r="E17" s="144">
        <v>500</v>
      </c>
      <c r="F17" s="85">
        <v>5</v>
      </c>
      <c r="G17" s="144"/>
      <c r="H17" s="85"/>
      <c r="I17" s="150">
        <f t="shared" si="3"/>
        <v>2500</v>
      </c>
      <c r="J17" s="150">
        <f t="shared" si="4"/>
        <v>0</v>
      </c>
      <c r="K17" s="150">
        <f t="shared" si="5"/>
        <v>0</v>
      </c>
    </row>
    <row r="18" spans="2:11" x14ac:dyDescent="0.3">
      <c r="B18" s="145"/>
      <c r="C18" s="153" t="s">
        <v>312</v>
      </c>
      <c r="D18" s="144"/>
      <c r="E18" s="144"/>
      <c r="F18" s="85"/>
      <c r="G18" s="144"/>
      <c r="H18" s="85"/>
      <c r="I18" s="150">
        <f t="shared" si="3"/>
        <v>0</v>
      </c>
      <c r="J18" s="150">
        <f t="shared" si="4"/>
        <v>0</v>
      </c>
      <c r="K18" s="150">
        <f t="shared" si="5"/>
        <v>0</v>
      </c>
    </row>
    <row r="19" spans="2:11" x14ac:dyDescent="0.3">
      <c r="B19" s="145"/>
      <c r="C19" s="153" t="s">
        <v>313</v>
      </c>
      <c r="D19" s="144" t="s">
        <v>274</v>
      </c>
      <c r="E19" s="144">
        <v>1000</v>
      </c>
      <c r="F19" s="85">
        <v>5</v>
      </c>
      <c r="G19" s="144"/>
      <c r="H19" s="85"/>
      <c r="I19" s="150">
        <f t="shared" si="3"/>
        <v>5000</v>
      </c>
      <c r="J19" s="150">
        <f t="shared" si="4"/>
        <v>0</v>
      </c>
      <c r="K19" s="150">
        <f t="shared" si="5"/>
        <v>0</v>
      </c>
    </row>
    <row r="20" spans="2:11" x14ac:dyDescent="0.3">
      <c r="B20" s="145"/>
      <c r="C20" s="153" t="s">
        <v>300</v>
      </c>
      <c r="D20" s="144" t="s">
        <v>274</v>
      </c>
      <c r="E20" s="144">
        <v>350</v>
      </c>
      <c r="F20" s="85">
        <v>5</v>
      </c>
      <c r="G20" s="144"/>
      <c r="H20" s="85"/>
      <c r="I20" s="150">
        <f t="shared" si="3"/>
        <v>1750</v>
      </c>
      <c r="J20" s="150">
        <f t="shared" si="4"/>
        <v>0</v>
      </c>
      <c r="K20" s="150">
        <f t="shared" si="5"/>
        <v>0</v>
      </c>
    </row>
    <row r="21" spans="2:11" x14ac:dyDescent="0.3">
      <c r="B21" s="145"/>
      <c r="C21" s="153" t="s">
        <v>301</v>
      </c>
      <c r="D21" s="144" t="s">
        <v>274</v>
      </c>
      <c r="E21" s="144">
        <v>600</v>
      </c>
      <c r="F21" s="85">
        <v>5</v>
      </c>
      <c r="G21" s="144"/>
      <c r="H21" s="85"/>
      <c r="I21" s="150">
        <f>E21*F21</f>
        <v>3000</v>
      </c>
      <c r="J21" s="150">
        <f>E21*G21</f>
        <v>0</v>
      </c>
      <c r="K21" s="150">
        <f>E21*H21</f>
        <v>0</v>
      </c>
    </row>
    <row r="22" spans="2:11" x14ac:dyDescent="0.3">
      <c r="B22" s="145"/>
      <c r="C22" s="154" t="s">
        <v>302</v>
      </c>
      <c r="D22" s="144"/>
      <c r="E22" s="144"/>
      <c r="F22" s="85"/>
      <c r="G22" s="144"/>
      <c r="H22" s="85"/>
      <c r="I22" s="150">
        <f t="shared" ref="I22:I23" si="6">E22*F22</f>
        <v>0</v>
      </c>
      <c r="J22" s="150">
        <f t="shared" ref="J22:J23" si="7">E22*G22</f>
        <v>0</v>
      </c>
      <c r="K22" s="150">
        <f t="shared" ref="K22:K23" si="8">E22*H22</f>
        <v>0</v>
      </c>
    </row>
    <row r="23" spans="2:11" x14ac:dyDescent="0.3">
      <c r="B23" s="145"/>
      <c r="C23" s="153" t="s">
        <v>303</v>
      </c>
      <c r="D23" s="144" t="s">
        <v>308</v>
      </c>
      <c r="E23" s="144">
        <v>2</v>
      </c>
      <c r="F23" s="85"/>
      <c r="G23" s="144">
        <v>2</v>
      </c>
      <c r="H23" s="85"/>
      <c r="I23" s="150">
        <f t="shared" si="6"/>
        <v>0</v>
      </c>
      <c r="J23" s="150">
        <f t="shared" si="7"/>
        <v>4</v>
      </c>
      <c r="K23" s="150">
        <f t="shared" si="8"/>
        <v>0</v>
      </c>
    </row>
    <row r="24" spans="2:11" x14ac:dyDescent="0.3">
      <c r="B24" s="145"/>
      <c r="C24" s="153" t="s">
        <v>304</v>
      </c>
      <c r="D24" s="144" t="s">
        <v>309</v>
      </c>
      <c r="E24" s="144">
        <f>50*2250</f>
        <v>112500</v>
      </c>
      <c r="F24" s="85">
        <v>5</v>
      </c>
      <c r="G24" s="144"/>
      <c r="H24" s="85"/>
      <c r="I24" s="155">
        <f t="shared" si="3"/>
        <v>562500</v>
      </c>
      <c r="J24" s="150">
        <f t="shared" si="4"/>
        <v>0</v>
      </c>
      <c r="K24" s="150">
        <f t="shared" si="5"/>
        <v>0</v>
      </c>
    </row>
    <row r="25" spans="2:11" x14ac:dyDescent="0.3">
      <c r="B25" s="145"/>
      <c r="C25" s="153" t="s">
        <v>305</v>
      </c>
      <c r="D25" s="144" t="s">
        <v>308</v>
      </c>
      <c r="E25" s="144">
        <v>6</v>
      </c>
      <c r="F25" s="85"/>
      <c r="G25" s="144">
        <v>6</v>
      </c>
      <c r="H25" s="85"/>
      <c r="I25" s="150">
        <f t="shared" si="3"/>
        <v>0</v>
      </c>
      <c r="J25" s="150">
        <f t="shared" si="4"/>
        <v>36</v>
      </c>
      <c r="K25" s="150">
        <f t="shared" si="5"/>
        <v>0</v>
      </c>
    </row>
    <row r="26" spans="2:11" x14ac:dyDescent="0.3">
      <c r="B26" s="145"/>
      <c r="C26" s="153" t="s">
        <v>306</v>
      </c>
      <c r="D26" s="144" t="s">
        <v>308</v>
      </c>
      <c r="E26" s="144">
        <v>6</v>
      </c>
      <c r="F26" s="85"/>
      <c r="G26" s="144">
        <v>6</v>
      </c>
      <c r="H26" s="85"/>
      <c r="I26" s="150">
        <f t="shared" ref="I26:I27" si="9">E26*F26</f>
        <v>0</v>
      </c>
      <c r="J26" s="150">
        <f t="shared" ref="J26:J27" si="10">E26*G26</f>
        <v>36</v>
      </c>
      <c r="K26" s="150">
        <f t="shared" ref="K26:K27" si="11">E26*H26</f>
        <v>0</v>
      </c>
    </row>
    <row r="27" spans="2:11" x14ac:dyDescent="0.3">
      <c r="B27" s="145"/>
      <c r="C27" s="153" t="s">
        <v>307</v>
      </c>
      <c r="D27" s="144" t="s">
        <v>308</v>
      </c>
      <c r="E27" s="144">
        <v>2</v>
      </c>
      <c r="F27" s="85"/>
      <c r="G27" s="144">
        <v>2</v>
      </c>
      <c r="H27" s="85"/>
      <c r="I27" s="150">
        <f t="shared" si="9"/>
        <v>0</v>
      </c>
      <c r="J27" s="150">
        <f t="shared" si="10"/>
        <v>4</v>
      </c>
      <c r="K27" s="150">
        <f t="shared" si="11"/>
        <v>0</v>
      </c>
    </row>
    <row r="28" spans="2:11" x14ac:dyDescent="0.3">
      <c r="B28" s="145"/>
      <c r="C28" s="151" t="s">
        <v>261</v>
      </c>
      <c r="D28" s="144"/>
      <c r="E28" s="144"/>
      <c r="F28" s="85"/>
      <c r="G28" s="144"/>
      <c r="H28" s="85"/>
      <c r="I28" s="150">
        <f t="shared" si="0"/>
        <v>0</v>
      </c>
      <c r="J28" s="150">
        <f t="shared" si="1"/>
        <v>0</v>
      </c>
      <c r="K28" s="150">
        <f t="shared" si="2"/>
        <v>0</v>
      </c>
    </row>
    <row r="29" spans="2:11" x14ac:dyDescent="0.3">
      <c r="B29" s="145"/>
      <c r="C29" s="152" t="s">
        <v>271</v>
      </c>
      <c r="D29" s="144" t="s">
        <v>266</v>
      </c>
      <c r="E29" s="144">
        <v>100</v>
      </c>
      <c r="F29" s="156">
        <v>20</v>
      </c>
      <c r="G29" s="144"/>
      <c r="H29" s="144"/>
      <c r="I29" s="150">
        <f t="shared" ref="I29:I40" si="12">E29*F29</f>
        <v>2000</v>
      </c>
      <c r="J29" s="150">
        <f t="shared" ref="J29:J40" si="13">E29*G29</f>
        <v>0</v>
      </c>
      <c r="K29" s="150">
        <f t="shared" ref="K29:K40" si="14">E29*H29</f>
        <v>0</v>
      </c>
    </row>
    <row r="30" spans="2:11" x14ac:dyDescent="0.3">
      <c r="B30" s="145"/>
      <c r="C30" s="146" t="s">
        <v>272</v>
      </c>
      <c r="D30" s="144" t="s">
        <v>266</v>
      </c>
      <c r="E30" s="144">
        <v>100</v>
      </c>
      <c r="F30" s="156">
        <v>30</v>
      </c>
      <c r="G30" s="144"/>
      <c r="H30" s="144"/>
      <c r="I30" s="150">
        <f t="shared" si="12"/>
        <v>3000</v>
      </c>
      <c r="J30" s="150">
        <f t="shared" si="13"/>
        <v>0</v>
      </c>
      <c r="K30" s="150">
        <f t="shared" si="14"/>
        <v>0</v>
      </c>
    </row>
    <row r="31" spans="2:11" x14ac:dyDescent="0.3">
      <c r="B31" s="145"/>
      <c r="C31" s="146" t="s">
        <v>277</v>
      </c>
      <c r="D31" s="144" t="s">
        <v>266</v>
      </c>
      <c r="E31" s="144">
        <v>100</v>
      </c>
      <c r="F31" s="156">
        <v>20</v>
      </c>
      <c r="G31" s="144"/>
      <c r="H31" s="144"/>
      <c r="I31" s="150">
        <f t="shared" si="12"/>
        <v>2000</v>
      </c>
      <c r="J31" s="150">
        <f t="shared" si="13"/>
        <v>0</v>
      </c>
      <c r="K31" s="150">
        <f t="shared" si="14"/>
        <v>0</v>
      </c>
    </row>
    <row r="32" spans="2:11" x14ac:dyDescent="0.3">
      <c r="B32" s="145"/>
      <c r="C32" s="146" t="s">
        <v>276</v>
      </c>
      <c r="D32" s="144" t="s">
        <v>274</v>
      </c>
      <c r="E32" s="144">
        <v>100</v>
      </c>
      <c r="F32" s="156">
        <v>20</v>
      </c>
      <c r="G32" s="144"/>
      <c r="H32" s="156"/>
      <c r="I32" s="150">
        <f t="shared" si="12"/>
        <v>2000</v>
      </c>
      <c r="J32" s="150">
        <f t="shared" si="13"/>
        <v>0</v>
      </c>
      <c r="K32" s="150">
        <f t="shared" si="14"/>
        <v>0</v>
      </c>
    </row>
    <row r="33" spans="2:11" x14ac:dyDescent="0.3">
      <c r="B33" s="145"/>
      <c r="C33" s="146" t="s">
        <v>269</v>
      </c>
      <c r="D33" s="144" t="s">
        <v>266</v>
      </c>
      <c r="E33" s="144">
        <v>100</v>
      </c>
      <c r="F33" s="156">
        <v>30</v>
      </c>
      <c r="G33" s="144"/>
      <c r="H33" s="144"/>
      <c r="I33" s="150">
        <f t="shared" si="12"/>
        <v>3000</v>
      </c>
      <c r="J33" s="150">
        <f t="shared" si="13"/>
        <v>0</v>
      </c>
      <c r="K33" s="150">
        <f t="shared" si="14"/>
        <v>0</v>
      </c>
    </row>
    <row r="34" spans="2:11" x14ac:dyDescent="0.3">
      <c r="B34" s="145"/>
      <c r="C34" s="146" t="s">
        <v>267</v>
      </c>
      <c r="D34" s="144" t="s">
        <v>274</v>
      </c>
      <c r="E34" s="144">
        <v>80</v>
      </c>
      <c r="F34" s="144"/>
      <c r="G34" s="144"/>
      <c r="H34" s="156">
        <v>1</v>
      </c>
      <c r="I34" s="150">
        <f t="shared" si="12"/>
        <v>0</v>
      </c>
      <c r="J34" s="150">
        <f t="shared" si="13"/>
        <v>0</v>
      </c>
      <c r="K34" s="150">
        <f t="shared" si="14"/>
        <v>80</v>
      </c>
    </row>
    <row r="35" spans="2:11" x14ac:dyDescent="0.3">
      <c r="B35" s="145"/>
      <c r="C35" s="146" t="s">
        <v>270</v>
      </c>
      <c r="D35" s="144" t="s">
        <v>266</v>
      </c>
      <c r="E35" s="144">
        <v>100</v>
      </c>
      <c r="F35" s="156">
        <v>30</v>
      </c>
      <c r="G35" s="144"/>
      <c r="H35" s="144"/>
      <c r="I35" s="150">
        <f t="shared" si="12"/>
        <v>3000</v>
      </c>
      <c r="J35" s="150">
        <f t="shared" si="13"/>
        <v>0</v>
      </c>
      <c r="K35" s="150">
        <f t="shared" si="14"/>
        <v>0</v>
      </c>
    </row>
    <row r="36" spans="2:11" x14ac:dyDescent="0.3">
      <c r="B36" s="145"/>
      <c r="C36" s="157" t="s">
        <v>268</v>
      </c>
      <c r="D36" s="144" t="s">
        <v>274</v>
      </c>
      <c r="E36" s="144">
        <v>70</v>
      </c>
      <c r="F36" s="144"/>
      <c r="G36" s="144"/>
      <c r="H36" s="156">
        <v>1</v>
      </c>
      <c r="I36" s="150">
        <f t="shared" si="12"/>
        <v>0</v>
      </c>
      <c r="J36" s="150">
        <f t="shared" si="13"/>
        <v>0</v>
      </c>
      <c r="K36" s="150">
        <f t="shared" si="14"/>
        <v>70</v>
      </c>
    </row>
    <row r="37" spans="2:11" x14ac:dyDescent="0.3">
      <c r="B37" s="145"/>
      <c r="C37" s="152" t="s">
        <v>273</v>
      </c>
      <c r="D37" s="144" t="s">
        <v>266</v>
      </c>
      <c r="E37" s="144">
        <v>100</v>
      </c>
      <c r="F37" s="156">
        <v>20</v>
      </c>
      <c r="G37" s="144"/>
      <c r="H37" s="144"/>
      <c r="I37" s="150">
        <f t="shared" si="12"/>
        <v>2000</v>
      </c>
      <c r="J37" s="150">
        <f t="shared" si="13"/>
        <v>0</v>
      </c>
      <c r="K37" s="150">
        <f t="shared" si="14"/>
        <v>0</v>
      </c>
    </row>
    <row r="38" spans="2:11" x14ac:dyDescent="0.3">
      <c r="B38" s="145"/>
      <c r="C38" s="152" t="s">
        <v>275</v>
      </c>
      <c r="D38" s="144" t="s">
        <v>274</v>
      </c>
      <c r="E38" s="144">
        <v>50</v>
      </c>
      <c r="F38" s="156">
        <v>30</v>
      </c>
      <c r="G38" s="144"/>
      <c r="H38" s="144"/>
      <c r="I38" s="150">
        <f t="shared" si="12"/>
        <v>1500</v>
      </c>
      <c r="J38" s="150">
        <f t="shared" si="13"/>
        <v>0</v>
      </c>
      <c r="K38" s="150">
        <f t="shared" si="14"/>
        <v>0</v>
      </c>
    </row>
    <row r="39" spans="2:11" x14ac:dyDescent="0.3">
      <c r="B39" s="145"/>
      <c r="C39" s="153" t="s">
        <v>263</v>
      </c>
      <c r="D39" s="144" t="s">
        <v>266</v>
      </c>
      <c r="E39" s="144">
        <v>100</v>
      </c>
      <c r="F39" s="156">
        <v>20</v>
      </c>
      <c r="G39" s="144"/>
      <c r="H39" s="144"/>
      <c r="I39" s="150">
        <f t="shared" si="12"/>
        <v>2000</v>
      </c>
      <c r="J39" s="150">
        <f t="shared" si="13"/>
        <v>0</v>
      </c>
      <c r="K39" s="150">
        <f t="shared" si="14"/>
        <v>0</v>
      </c>
    </row>
    <row r="40" spans="2:11" x14ac:dyDescent="0.3">
      <c r="B40" s="145"/>
      <c r="C40" s="153" t="s">
        <v>264</v>
      </c>
      <c r="D40" s="144"/>
      <c r="E40" s="144"/>
      <c r="F40" s="85"/>
      <c r="G40" s="144"/>
      <c r="H40" s="85"/>
      <c r="I40" s="150">
        <f t="shared" si="12"/>
        <v>0</v>
      </c>
      <c r="J40" s="150">
        <f t="shared" si="13"/>
        <v>0</v>
      </c>
      <c r="K40" s="150">
        <f t="shared" si="14"/>
        <v>0</v>
      </c>
    </row>
    <row r="41" spans="2:11" x14ac:dyDescent="0.3">
      <c r="B41" s="145"/>
      <c r="C41" s="151" t="s">
        <v>259</v>
      </c>
      <c r="D41" s="144"/>
      <c r="E41" s="144"/>
      <c r="F41" s="85"/>
      <c r="G41" s="144"/>
      <c r="H41" s="85"/>
      <c r="I41" s="150">
        <f t="shared" si="0"/>
        <v>0</v>
      </c>
      <c r="J41" s="150">
        <f t="shared" si="1"/>
        <v>0</v>
      </c>
      <c r="K41" s="150">
        <f t="shared" si="2"/>
        <v>0</v>
      </c>
    </row>
    <row r="42" spans="2:11" x14ac:dyDescent="0.3">
      <c r="B42" s="145"/>
      <c r="C42" s="158" t="s">
        <v>295</v>
      </c>
      <c r="D42" s="144"/>
      <c r="E42" s="144"/>
      <c r="F42" s="85"/>
      <c r="G42" s="144"/>
      <c r="H42" s="85"/>
      <c r="I42" s="150"/>
      <c r="J42" s="150"/>
      <c r="K42" s="150"/>
    </row>
    <row r="43" spans="2:11" x14ac:dyDescent="0.3">
      <c r="B43" s="145"/>
      <c r="C43" s="159" t="s">
        <v>280</v>
      </c>
      <c r="D43" s="144" t="s">
        <v>310</v>
      </c>
      <c r="E43" s="144">
        <v>50</v>
      </c>
      <c r="F43" s="85">
        <v>5</v>
      </c>
      <c r="G43" s="144"/>
      <c r="H43" s="85"/>
      <c r="I43" s="150">
        <f t="shared" ref="I43:I57" si="15">E43*F43</f>
        <v>250</v>
      </c>
      <c r="J43" s="150">
        <f t="shared" ref="J43:J57" si="16">E43*G43</f>
        <v>0</v>
      </c>
      <c r="K43" s="150">
        <f t="shared" ref="K43:K57" si="17">E43*H43</f>
        <v>0</v>
      </c>
    </row>
    <row r="44" spans="2:11" x14ac:dyDescent="0.3">
      <c r="B44" s="145"/>
      <c r="C44" s="160" t="s">
        <v>281</v>
      </c>
      <c r="D44" s="144" t="s">
        <v>308</v>
      </c>
      <c r="E44" s="144">
        <v>50</v>
      </c>
      <c r="F44" s="85">
        <v>5</v>
      </c>
      <c r="G44" s="144"/>
      <c r="H44" s="85"/>
      <c r="I44" s="150">
        <f t="shared" si="15"/>
        <v>250</v>
      </c>
      <c r="J44" s="150">
        <f t="shared" si="16"/>
        <v>0</v>
      </c>
      <c r="K44" s="150">
        <f t="shared" si="17"/>
        <v>0</v>
      </c>
    </row>
    <row r="45" spans="2:11" x14ac:dyDescent="0.3">
      <c r="B45" s="145"/>
      <c r="C45" s="160" t="s">
        <v>282</v>
      </c>
      <c r="D45" s="144"/>
      <c r="E45" s="144"/>
      <c r="F45" s="85"/>
      <c r="G45" s="144"/>
      <c r="H45" s="85"/>
      <c r="I45" s="150">
        <f t="shared" si="15"/>
        <v>0</v>
      </c>
      <c r="J45" s="150">
        <f t="shared" si="16"/>
        <v>0</v>
      </c>
      <c r="K45" s="150">
        <f t="shared" si="17"/>
        <v>0</v>
      </c>
    </row>
    <row r="46" spans="2:11" x14ac:dyDescent="0.3">
      <c r="B46" s="145"/>
      <c r="C46" s="160" t="s">
        <v>283</v>
      </c>
      <c r="D46" s="144" t="s">
        <v>310</v>
      </c>
      <c r="E46" s="144">
        <f>50*5</f>
        <v>250</v>
      </c>
      <c r="F46" s="85">
        <v>5</v>
      </c>
      <c r="G46" s="144"/>
      <c r="H46" s="85"/>
      <c r="I46" s="150">
        <f t="shared" si="15"/>
        <v>1250</v>
      </c>
      <c r="J46" s="150">
        <f t="shared" si="16"/>
        <v>0</v>
      </c>
      <c r="K46" s="150">
        <f t="shared" si="17"/>
        <v>0</v>
      </c>
    </row>
    <row r="47" spans="2:11" x14ac:dyDescent="0.3">
      <c r="B47" s="145"/>
      <c r="C47" s="160" t="s">
        <v>284</v>
      </c>
      <c r="D47" s="144" t="s">
        <v>310</v>
      </c>
      <c r="E47" s="144">
        <f>50*5</f>
        <v>250</v>
      </c>
      <c r="F47" s="85">
        <v>5</v>
      </c>
      <c r="G47" s="144"/>
      <c r="H47" s="85"/>
      <c r="I47" s="150">
        <f t="shared" si="15"/>
        <v>1250</v>
      </c>
      <c r="J47" s="150">
        <f t="shared" si="16"/>
        <v>0</v>
      </c>
      <c r="K47" s="150">
        <f t="shared" si="17"/>
        <v>0</v>
      </c>
    </row>
    <row r="48" spans="2:11" x14ac:dyDescent="0.3">
      <c r="B48" s="145"/>
      <c r="C48" s="160" t="s">
        <v>285</v>
      </c>
      <c r="D48" s="144" t="s">
        <v>308</v>
      </c>
      <c r="E48" s="144">
        <v>5</v>
      </c>
      <c r="F48" s="85"/>
      <c r="G48" s="144">
        <v>3</v>
      </c>
      <c r="H48" s="85"/>
      <c r="I48" s="150">
        <f t="shared" si="15"/>
        <v>0</v>
      </c>
      <c r="J48" s="150">
        <f t="shared" si="16"/>
        <v>15</v>
      </c>
      <c r="K48" s="150">
        <f t="shared" si="17"/>
        <v>0</v>
      </c>
    </row>
    <row r="49" spans="2:11" x14ac:dyDescent="0.3">
      <c r="B49" s="145"/>
      <c r="C49" s="160" t="s">
        <v>286</v>
      </c>
      <c r="D49" s="144" t="s">
        <v>310</v>
      </c>
      <c r="E49" s="144">
        <v>50</v>
      </c>
      <c r="F49" s="85">
        <v>5</v>
      </c>
      <c r="G49" s="144"/>
      <c r="H49" s="85"/>
      <c r="I49" s="150">
        <f t="shared" si="15"/>
        <v>250</v>
      </c>
      <c r="J49" s="150">
        <f t="shared" si="16"/>
        <v>0</v>
      </c>
      <c r="K49" s="150">
        <f t="shared" si="17"/>
        <v>0</v>
      </c>
    </row>
    <row r="50" spans="2:11" x14ac:dyDescent="0.3">
      <c r="B50" s="145"/>
      <c r="C50" s="160" t="s">
        <v>287</v>
      </c>
      <c r="D50" s="144" t="s">
        <v>310</v>
      </c>
      <c r="E50" s="144">
        <v>50</v>
      </c>
      <c r="F50" s="85">
        <v>5</v>
      </c>
      <c r="G50" s="144"/>
      <c r="H50" s="85"/>
      <c r="I50" s="150">
        <f t="shared" si="15"/>
        <v>250</v>
      </c>
      <c r="J50" s="150">
        <f t="shared" si="16"/>
        <v>0</v>
      </c>
      <c r="K50" s="150">
        <f t="shared" si="17"/>
        <v>0</v>
      </c>
    </row>
    <row r="51" spans="2:11" x14ac:dyDescent="0.3">
      <c r="B51" s="145"/>
      <c r="C51" s="161" t="s">
        <v>294</v>
      </c>
      <c r="D51" s="144"/>
      <c r="E51" s="144"/>
      <c r="F51" s="85"/>
      <c r="G51" s="144"/>
      <c r="H51" s="85"/>
      <c r="I51" s="150">
        <f t="shared" si="15"/>
        <v>0</v>
      </c>
      <c r="J51" s="150">
        <f t="shared" si="16"/>
        <v>0</v>
      </c>
      <c r="K51" s="150">
        <f t="shared" si="17"/>
        <v>0</v>
      </c>
    </row>
    <row r="52" spans="2:11" x14ac:dyDescent="0.3">
      <c r="B52" s="145"/>
      <c r="C52" s="160" t="s">
        <v>288</v>
      </c>
      <c r="D52" s="144" t="s">
        <v>310</v>
      </c>
      <c r="E52" s="144">
        <v>1100</v>
      </c>
      <c r="F52" s="85">
        <v>5</v>
      </c>
      <c r="G52" s="144"/>
      <c r="H52" s="85"/>
      <c r="I52" s="150">
        <f t="shared" ref="I52:I54" si="18">E52*F52</f>
        <v>5500</v>
      </c>
      <c r="J52" s="150">
        <f t="shared" ref="J52:J54" si="19">E52*G52</f>
        <v>0</v>
      </c>
      <c r="K52" s="150">
        <f t="shared" ref="K52:K54" si="20">E52*H52</f>
        <v>0</v>
      </c>
    </row>
    <row r="53" spans="2:11" x14ac:dyDescent="0.3">
      <c r="B53" s="145"/>
      <c r="C53" s="160" t="s">
        <v>289</v>
      </c>
      <c r="D53" s="144" t="s">
        <v>308</v>
      </c>
      <c r="E53" s="144">
        <v>2</v>
      </c>
      <c r="F53" s="85"/>
      <c r="G53" s="144"/>
      <c r="H53" s="85">
        <v>6</v>
      </c>
      <c r="I53" s="150">
        <f t="shared" si="18"/>
        <v>0</v>
      </c>
      <c r="J53" s="150">
        <f t="shared" si="19"/>
        <v>0</v>
      </c>
      <c r="K53" s="150">
        <f t="shared" si="20"/>
        <v>12</v>
      </c>
    </row>
    <row r="54" spans="2:11" x14ac:dyDescent="0.3">
      <c r="B54" s="145"/>
      <c r="C54" s="160" t="s">
        <v>290</v>
      </c>
      <c r="D54" s="144" t="s">
        <v>308</v>
      </c>
      <c r="E54" s="144">
        <v>2</v>
      </c>
      <c r="F54" s="85"/>
      <c r="G54" s="144"/>
      <c r="H54" s="85">
        <v>2</v>
      </c>
      <c r="I54" s="150">
        <f t="shared" si="18"/>
        <v>0</v>
      </c>
      <c r="J54" s="150">
        <f t="shared" si="19"/>
        <v>0</v>
      </c>
      <c r="K54" s="150">
        <f t="shared" si="20"/>
        <v>4</v>
      </c>
    </row>
    <row r="55" spans="2:11" x14ac:dyDescent="0.3">
      <c r="B55" s="145"/>
      <c r="C55" s="160" t="s">
        <v>291</v>
      </c>
      <c r="D55" s="144" t="s">
        <v>308</v>
      </c>
      <c r="E55" s="144">
        <v>2</v>
      </c>
      <c r="F55" s="85"/>
      <c r="G55" s="144">
        <v>3</v>
      </c>
      <c r="H55" s="85"/>
      <c r="I55" s="150">
        <f t="shared" si="15"/>
        <v>0</v>
      </c>
      <c r="J55" s="150">
        <f t="shared" si="16"/>
        <v>6</v>
      </c>
      <c r="K55" s="150">
        <f t="shared" si="17"/>
        <v>0</v>
      </c>
    </row>
    <row r="56" spans="2:11" x14ac:dyDescent="0.3">
      <c r="B56" s="145"/>
      <c r="C56" s="160" t="s">
        <v>292</v>
      </c>
      <c r="D56" s="144" t="s">
        <v>314</v>
      </c>
      <c r="E56" s="144">
        <f>2*62</f>
        <v>124</v>
      </c>
      <c r="F56" s="85"/>
      <c r="G56" s="144">
        <v>2</v>
      </c>
      <c r="H56" s="85"/>
      <c r="I56" s="150">
        <f t="shared" si="15"/>
        <v>0</v>
      </c>
      <c r="J56" s="150">
        <f t="shared" si="16"/>
        <v>248</v>
      </c>
      <c r="K56" s="150">
        <f t="shared" si="17"/>
        <v>0</v>
      </c>
    </row>
    <row r="57" spans="2:11" x14ac:dyDescent="0.3">
      <c r="B57" s="145"/>
      <c r="C57" s="160" t="s">
        <v>293</v>
      </c>
      <c r="D57" s="144" t="s">
        <v>314</v>
      </c>
      <c r="E57" s="144">
        <f>2*62</f>
        <v>124</v>
      </c>
      <c r="F57" s="85"/>
      <c r="G57" s="144">
        <v>2</v>
      </c>
      <c r="H57" s="85"/>
      <c r="I57" s="150">
        <f t="shared" si="15"/>
        <v>0</v>
      </c>
      <c r="J57" s="150">
        <f t="shared" si="16"/>
        <v>248</v>
      </c>
      <c r="K57" s="150">
        <f t="shared" si="17"/>
        <v>0</v>
      </c>
    </row>
    <row r="58" spans="2:11" x14ac:dyDescent="0.3">
      <c r="B58" s="145"/>
      <c r="C58" s="158" t="s">
        <v>260</v>
      </c>
      <c r="D58" s="144"/>
      <c r="E58" s="144"/>
      <c r="F58" s="85"/>
      <c r="G58" s="144"/>
      <c r="H58" s="85"/>
      <c r="I58" s="150">
        <f t="shared" si="0"/>
        <v>0</v>
      </c>
      <c r="J58" s="150">
        <f t="shared" si="1"/>
        <v>0</v>
      </c>
      <c r="K58" s="150">
        <f t="shared" si="2"/>
        <v>0</v>
      </c>
    </row>
    <row r="59" spans="2:11" x14ac:dyDescent="0.3">
      <c r="B59" s="145"/>
      <c r="C59" s="162" t="s">
        <v>278</v>
      </c>
      <c r="D59" s="144" t="s">
        <v>266</v>
      </c>
      <c r="E59" s="144">
        <v>100</v>
      </c>
      <c r="F59" s="144">
        <v>15</v>
      </c>
      <c r="G59" s="144"/>
      <c r="H59" s="85"/>
      <c r="I59" s="150">
        <f t="shared" ref="I59:I61" si="21">E59*F59</f>
        <v>1500</v>
      </c>
      <c r="J59" s="150">
        <f t="shared" ref="J59:J61" si="22">E59*G59</f>
        <v>0</v>
      </c>
      <c r="K59" s="150">
        <f t="shared" ref="K59:K61" si="23">E59*H59</f>
        <v>0</v>
      </c>
    </row>
    <row r="60" spans="2:11" x14ac:dyDescent="0.3">
      <c r="B60" s="145"/>
      <c r="C60" s="159" t="s">
        <v>279</v>
      </c>
      <c r="D60" s="144" t="s">
        <v>266</v>
      </c>
      <c r="E60" s="144">
        <v>100</v>
      </c>
      <c r="F60" s="144">
        <v>5</v>
      </c>
      <c r="G60" s="144"/>
      <c r="H60" s="85"/>
      <c r="I60" s="150">
        <f t="shared" si="21"/>
        <v>500</v>
      </c>
      <c r="J60" s="150">
        <f t="shared" si="22"/>
        <v>0</v>
      </c>
      <c r="K60" s="150">
        <f t="shared" si="23"/>
        <v>0</v>
      </c>
    </row>
    <row r="61" spans="2:11" x14ac:dyDescent="0.3">
      <c r="B61" s="145"/>
      <c r="C61" s="160" t="s">
        <v>315</v>
      </c>
      <c r="D61" s="144" t="s">
        <v>266</v>
      </c>
      <c r="E61" s="144">
        <v>100</v>
      </c>
      <c r="F61" s="144">
        <v>15</v>
      </c>
      <c r="G61" s="144"/>
      <c r="H61" s="85"/>
      <c r="I61" s="150">
        <f t="shared" si="21"/>
        <v>1500</v>
      </c>
      <c r="J61" s="150">
        <f t="shared" si="22"/>
        <v>0</v>
      </c>
      <c r="K61" s="150">
        <f t="shared" si="23"/>
        <v>0</v>
      </c>
    </row>
    <row r="62" spans="2:11" x14ac:dyDescent="0.3">
      <c r="B62" s="145"/>
      <c r="C62" s="158" t="s">
        <v>262</v>
      </c>
      <c r="D62" s="144"/>
      <c r="E62" s="144"/>
      <c r="F62" s="144"/>
      <c r="G62" s="144"/>
      <c r="H62" s="85"/>
      <c r="I62" s="150">
        <f t="shared" si="0"/>
        <v>0</v>
      </c>
      <c r="J62" s="150">
        <f t="shared" si="1"/>
        <v>0</v>
      </c>
      <c r="K62" s="150">
        <f t="shared" si="2"/>
        <v>0</v>
      </c>
    </row>
    <row r="63" spans="2:11" x14ac:dyDescent="0.3">
      <c r="B63" s="145"/>
      <c r="C63" s="158" t="s">
        <v>262</v>
      </c>
      <c r="D63" s="144"/>
      <c r="E63" s="144"/>
      <c r="F63" s="144"/>
      <c r="G63" s="144"/>
      <c r="H63" s="85"/>
      <c r="I63" s="150">
        <f t="shared" ref="I63" si="24">E63*F63</f>
        <v>0</v>
      </c>
      <c r="J63" s="150">
        <f t="shared" ref="J63" si="25">E63*G63</f>
        <v>0</v>
      </c>
      <c r="K63" s="150">
        <f t="shared" ref="K63" si="26">E63*H63</f>
        <v>0</v>
      </c>
    </row>
    <row r="64" spans="2:11" x14ac:dyDescent="0.3">
      <c r="B64" s="85"/>
      <c r="C64" s="190" t="s">
        <v>332</v>
      </c>
      <c r="D64" s="191" t="s">
        <v>9</v>
      </c>
      <c r="E64" s="171"/>
      <c r="F64" s="171"/>
      <c r="G64" s="171"/>
      <c r="H64" s="172"/>
      <c r="I64" s="150">
        <f t="shared" si="0"/>
        <v>0</v>
      </c>
      <c r="J64" s="150">
        <f t="shared" si="1"/>
        <v>0</v>
      </c>
      <c r="K64" s="150">
        <f t="shared" si="2"/>
        <v>0</v>
      </c>
    </row>
    <row r="65" spans="2:11" x14ac:dyDescent="0.3">
      <c r="B65" s="85"/>
      <c r="C65" s="159" t="s">
        <v>440</v>
      </c>
      <c r="D65" s="144" t="s">
        <v>9</v>
      </c>
      <c r="E65" s="144">
        <v>29</v>
      </c>
      <c r="F65" s="144"/>
      <c r="G65" s="144">
        <v>2</v>
      </c>
      <c r="H65" s="85"/>
      <c r="I65" s="150">
        <f t="shared" si="0"/>
        <v>0</v>
      </c>
      <c r="J65" s="150">
        <f t="shared" si="1"/>
        <v>58</v>
      </c>
      <c r="K65" s="150">
        <f t="shared" si="2"/>
        <v>0</v>
      </c>
    </row>
    <row r="66" spans="2:11" x14ac:dyDescent="0.3">
      <c r="B66" s="85"/>
      <c r="C66" s="173" t="s">
        <v>441</v>
      </c>
      <c r="D66" s="144" t="s">
        <v>442</v>
      </c>
      <c r="E66" s="144">
        <v>9</v>
      </c>
      <c r="F66" s="144">
        <v>30</v>
      </c>
      <c r="G66" s="144"/>
      <c r="H66" s="85"/>
      <c r="I66" s="150">
        <f t="shared" si="0"/>
        <v>270</v>
      </c>
      <c r="J66" s="150">
        <f t="shared" si="1"/>
        <v>0</v>
      </c>
      <c r="K66" s="150">
        <f t="shared" si="2"/>
        <v>0</v>
      </c>
    </row>
    <row r="67" spans="2:11" x14ac:dyDescent="0.3">
      <c r="B67" s="85"/>
      <c r="C67" s="163" t="s">
        <v>443</v>
      </c>
      <c r="D67" s="144"/>
      <c r="E67" s="144"/>
      <c r="F67" s="85"/>
      <c r="G67" s="144"/>
      <c r="H67" s="85"/>
      <c r="I67" s="150">
        <f t="shared" si="0"/>
        <v>0</v>
      </c>
      <c r="J67" s="150">
        <f t="shared" si="1"/>
        <v>0</v>
      </c>
      <c r="K67" s="150">
        <f t="shared" si="2"/>
        <v>0</v>
      </c>
    </row>
    <row r="68" spans="2:11" x14ac:dyDescent="0.3">
      <c r="B68" s="85"/>
      <c r="C68" s="159" t="s">
        <v>444</v>
      </c>
      <c r="D68" s="144" t="s">
        <v>442</v>
      </c>
      <c r="E68" s="144">
        <v>1</v>
      </c>
      <c r="F68" s="85">
        <v>5</v>
      </c>
      <c r="G68" s="144"/>
      <c r="H68" s="85"/>
      <c r="I68" s="150">
        <f t="shared" si="0"/>
        <v>5</v>
      </c>
      <c r="J68" s="150">
        <f t="shared" si="1"/>
        <v>0</v>
      </c>
      <c r="K68" s="150">
        <f t="shared" si="2"/>
        <v>0</v>
      </c>
    </row>
    <row r="69" spans="2:11" x14ac:dyDescent="0.3">
      <c r="B69" s="145"/>
      <c r="C69" s="173" t="s">
        <v>445</v>
      </c>
      <c r="D69" s="144" t="s">
        <v>442</v>
      </c>
      <c r="E69" s="144">
        <v>1</v>
      </c>
      <c r="F69" s="85">
        <v>5</v>
      </c>
      <c r="G69" s="144"/>
      <c r="H69" s="85"/>
      <c r="I69" s="150">
        <f t="shared" si="0"/>
        <v>5</v>
      </c>
      <c r="J69" s="150">
        <f t="shared" si="1"/>
        <v>0</v>
      </c>
      <c r="K69" s="150">
        <f t="shared" si="2"/>
        <v>0</v>
      </c>
    </row>
    <row r="70" spans="2:11" x14ac:dyDescent="0.3">
      <c r="B70" s="145"/>
      <c r="C70" s="163" t="s">
        <v>446</v>
      </c>
      <c r="D70" s="144" t="s">
        <v>442</v>
      </c>
      <c r="E70" s="144">
        <v>1</v>
      </c>
      <c r="F70" s="85">
        <v>60</v>
      </c>
      <c r="G70" s="144"/>
      <c r="H70" s="85"/>
      <c r="I70" s="150">
        <f t="shared" si="0"/>
        <v>60</v>
      </c>
      <c r="J70" s="150">
        <f t="shared" si="1"/>
        <v>0</v>
      </c>
      <c r="K70" s="150">
        <f t="shared" si="2"/>
        <v>0</v>
      </c>
    </row>
    <row r="71" spans="2:11" x14ac:dyDescent="0.3">
      <c r="B71" s="145"/>
      <c r="C71" s="163" t="s">
        <v>447</v>
      </c>
      <c r="D71" s="144" t="s">
        <v>442</v>
      </c>
      <c r="E71" s="144"/>
      <c r="F71" s="85">
        <v>60</v>
      </c>
      <c r="G71" s="144"/>
      <c r="H71" s="85"/>
      <c r="I71" s="150">
        <f t="shared" ref="I71:I82" si="27">E71*F71</f>
        <v>0</v>
      </c>
      <c r="J71" s="150">
        <f t="shared" ref="J71:J82" si="28">E71*G71</f>
        <v>0</v>
      </c>
      <c r="K71" s="150">
        <f t="shared" ref="K71:K82" si="29">E71*H71</f>
        <v>0</v>
      </c>
    </row>
    <row r="72" spans="2:11" x14ac:dyDescent="0.3">
      <c r="B72" s="145"/>
      <c r="C72" s="163" t="s">
        <v>448</v>
      </c>
      <c r="D72" s="144" t="s">
        <v>9</v>
      </c>
      <c r="E72" s="144">
        <v>29</v>
      </c>
      <c r="F72" s="85"/>
      <c r="G72" s="144">
        <v>5</v>
      </c>
      <c r="H72" s="85"/>
      <c r="I72" s="150">
        <f t="shared" si="27"/>
        <v>0</v>
      </c>
      <c r="J72" s="150">
        <f t="shared" si="28"/>
        <v>145</v>
      </c>
      <c r="K72" s="150">
        <f t="shared" si="29"/>
        <v>0</v>
      </c>
    </row>
    <row r="73" spans="2:11" x14ac:dyDescent="0.3">
      <c r="B73" s="145"/>
      <c r="C73" s="163" t="s">
        <v>449</v>
      </c>
      <c r="D73" s="144" t="s">
        <v>9</v>
      </c>
      <c r="E73" s="144">
        <v>29</v>
      </c>
      <c r="F73" s="85">
        <v>30</v>
      </c>
      <c r="G73" s="144"/>
      <c r="H73" s="85"/>
      <c r="I73" s="150">
        <f t="shared" si="27"/>
        <v>870</v>
      </c>
      <c r="J73" s="150">
        <f t="shared" si="28"/>
        <v>0</v>
      </c>
      <c r="K73" s="150">
        <f t="shared" si="29"/>
        <v>0</v>
      </c>
    </row>
    <row r="74" spans="2:11" x14ac:dyDescent="0.3">
      <c r="B74" s="145"/>
      <c r="C74" s="163" t="s">
        <v>450</v>
      </c>
      <c r="D74" s="144" t="s">
        <v>9</v>
      </c>
      <c r="E74" s="144">
        <v>29</v>
      </c>
      <c r="F74" s="85"/>
      <c r="G74" s="144">
        <v>3</v>
      </c>
      <c r="H74" s="85"/>
      <c r="I74" s="150">
        <f t="shared" si="27"/>
        <v>0</v>
      </c>
      <c r="J74" s="150">
        <f t="shared" si="28"/>
        <v>87</v>
      </c>
      <c r="K74" s="150">
        <f t="shared" si="29"/>
        <v>0</v>
      </c>
    </row>
    <row r="75" spans="2:11" x14ac:dyDescent="0.3">
      <c r="B75" s="145"/>
      <c r="C75" s="163" t="s">
        <v>451</v>
      </c>
      <c r="D75" s="144" t="s">
        <v>9</v>
      </c>
      <c r="E75" s="144">
        <v>29</v>
      </c>
      <c r="F75" s="85">
        <v>60</v>
      </c>
      <c r="G75" s="144"/>
      <c r="H75" s="85"/>
      <c r="I75" s="150">
        <f t="shared" si="27"/>
        <v>1740</v>
      </c>
      <c r="J75" s="150">
        <f t="shared" si="28"/>
        <v>0</v>
      </c>
      <c r="K75" s="150">
        <f t="shared" si="29"/>
        <v>0</v>
      </c>
    </row>
    <row r="76" spans="2:11" x14ac:dyDescent="0.3">
      <c r="B76" s="145"/>
      <c r="C76" s="163" t="s">
        <v>452</v>
      </c>
      <c r="D76" s="144"/>
      <c r="E76" s="144"/>
      <c r="F76" s="85"/>
      <c r="G76" s="144"/>
      <c r="H76" s="85"/>
      <c r="I76" s="150">
        <f t="shared" si="27"/>
        <v>0</v>
      </c>
      <c r="J76" s="150">
        <f t="shared" si="28"/>
        <v>0</v>
      </c>
      <c r="K76" s="150">
        <f t="shared" si="29"/>
        <v>0</v>
      </c>
    </row>
    <row r="77" spans="2:11" x14ac:dyDescent="0.3">
      <c r="B77" s="145"/>
      <c r="C77" s="163" t="s">
        <v>453</v>
      </c>
      <c r="D77" s="144" t="s">
        <v>308</v>
      </c>
      <c r="E77" s="144">
        <v>56</v>
      </c>
      <c r="F77" s="85">
        <v>30</v>
      </c>
      <c r="G77" s="144"/>
      <c r="H77" s="85"/>
      <c r="I77" s="150">
        <f t="shared" si="27"/>
        <v>1680</v>
      </c>
      <c r="J77" s="150">
        <f t="shared" si="28"/>
        <v>0</v>
      </c>
      <c r="K77" s="150">
        <f t="shared" si="29"/>
        <v>0</v>
      </c>
    </row>
    <row r="78" spans="2:11" x14ac:dyDescent="0.3">
      <c r="B78" s="145"/>
      <c r="C78" s="163" t="s">
        <v>454</v>
      </c>
      <c r="D78" s="144" t="s">
        <v>308</v>
      </c>
      <c r="E78" s="144">
        <v>1</v>
      </c>
      <c r="F78" s="85"/>
      <c r="G78" s="144">
        <v>5</v>
      </c>
      <c r="H78" s="85"/>
      <c r="I78" s="150">
        <f t="shared" si="27"/>
        <v>0</v>
      </c>
      <c r="J78" s="150">
        <f t="shared" si="28"/>
        <v>5</v>
      </c>
      <c r="K78" s="150">
        <f t="shared" si="29"/>
        <v>0</v>
      </c>
    </row>
    <row r="79" spans="2:11" x14ac:dyDescent="0.3">
      <c r="B79" s="145"/>
      <c r="C79" s="163" t="s">
        <v>455</v>
      </c>
      <c r="D79" s="144" t="s">
        <v>9</v>
      </c>
      <c r="E79" s="144">
        <v>56</v>
      </c>
      <c r="F79" s="85">
        <v>60</v>
      </c>
      <c r="G79" s="144"/>
      <c r="H79" s="85"/>
      <c r="I79" s="150">
        <f t="shared" si="27"/>
        <v>3360</v>
      </c>
      <c r="J79" s="150">
        <f t="shared" si="28"/>
        <v>0</v>
      </c>
      <c r="K79" s="150">
        <f t="shared" si="29"/>
        <v>0</v>
      </c>
    </row>
    <row r="80" spans="2:11" x14ac:dyDescent="0.3">
      <c r="B80" s="145"/>
      <c r="C80" s="163" t="s">
        <v>456</v>
      </c>
      <c r="D80" s="144"/>
      <c r="E80" s="144"/>
      <c r="F80" s="85"/>
      <c r="G80" s="144"/>
      <c r="H80" s="85"/>
      <c r="I80" s="150">
        <f t="shared" si="27"/>
        <v>0</v>
      </c>
      <c r="J80" s="150">
        <f t="shared" si="28"/>
        <v>0</v>
      </c>
      <c r="K80" s="150">
        <f t="shared" si="29"/>
        <v>0</v>
      </c>
    </row>
    <row r="81" spans="2:11" x14ac:dyDescent="0.3">
      <c r="B81" s="145"/>
      <c r="C81" s="163" t="s">
        <v>457</v>
      </c>
      <c r="D81" s="144" t="s">
        <v>442</v>
      </c>
      <c r="E81" s="144">
        <v>1</v>
      </c>
      <c r="F81" s="85">
        <v>10</v>
      </c>
      <c r="G81" s="144"/>
      <c r="H81" s="85"/>
      <c r="I81" s="150">
        <f t="shared" si="27"/>
        <v>10</v>
      </c>
      <c r="J81" s="150">
        <f t="shared" si="28"/>
        <v>0</v>
      </c>
      <c r="K81" s="150">
        <f t="shared" si="29"/>
        <v>0</v>
      </c>
    </row>
    <row r="82" spans="2:11" x14ac:dyDescent="0.3">
      <c r="B82" s="145"/>
      <c r="C82" s="163" t="s">
        <v>458</v>
      </c>
      <c r="D82" s="144" t="s">
        <v>9</v>
      </c>
      <c r="E82" s="144">
        <v>56</v>
      </c>
      <c r="F82" s="85"/>
      <c r="G82" s="144">
        <v>4</v>
      </c>
      <c r="H82" s="85"/>
      <c r="I82" s="150">
        <f t="shared" si="27"/>
        <v>0</v>
      </c>
      <c r="J82" s="150">
        <f t="shared" si="28"/>
        <v>224</v>
      </c>
      <c r="K82" s="150">
        <f t="shared" si="29"/>
        <v>0</v>
      </c>
    </row>
    <row r="83" spans="2:11" x14ac:dyDescent="0.3">
      <c r="B83" s="145"/>
      <c r="C83" s="163" t="s">
        <v>459</v>
      </c>
      <c r="D83" s="144" t="s">
        <v>442</v>
      </c>
      <c r="E83" s="144">
        <v>1</v>
      </c>
      <c r="F83" s="85">
        <v>5</v>
      </c>
      <c r="G83" s="144"/>
      <c r="H83" s="85"/>
      <c r="I83" s="150"/>
      <c r="J83" s="150"/>
      <c r="K83" s="150"/>
    </row>
    <row r="84" spans="2:11" x14ac:dyDescent="0.3">
      <c r="B84" s="145"/>
      <c r="C84" s="174" t="s">
        <v>460</v>
      </c>
      <c r="D84" s="164" t="s">
        <v>9</v>
      </c>
      <c r="E84" s="164">
        <v>56</v>
      </c>
      <c r="F84" s="86">
        <v>60</v>
      </c>
      <c r="G84" s="164"/>
      <c r="H84" s="86"/>
      <c r="I84" s="150">
        <f t="shared" si="0"/>
        <v>3360</v>
      </c>
      <c r="J84" s="150">
        <f t="shared" si="1"/>
        <v>0</v>
      </c>
      <c r="K84" s="150">
        <f t="shared" si="2"/>
        <v>0</v>
      </c>
    </row>
    <row r="85" spans="2:11" x14ac:dyDescent="0.3">
      <c r="H85" s="138" t="s">
        <v>131</v>
      </c>
      <c r="I85" s="165">
        <f>SUM(I8:I84)</f>
        <v>627110</v>
      </c>
      <c r="J85" s="166">
        <f>SUM(J8:J84)</f>
        <v>1116</v>
      </c>
      <c r="K85" s="166">
        <f>SUM(K8:K84)</f>
        <v>166</v>
      </c>
    </row>
    <row r="86" spans="2:11" x14ac:dyDescent="0.3">
      <c r="B86" s="75" t="s">
        <v>89</v>
      </c>
      <c r="C86" s="75" t="s">
        <v>141</v>
      </c>
      <c r="H86" s="138" t="s">
        <v>132</v>
      </c>
      <c r="I86" s="166">
        <f>I85/60</f>
        <v>10451.833333333334</v>
      </c>
      <c r="J86" s="166">
        <f>J85/7</f>
        <v>159.42857142857142</v>
      </c>
      <c r="K86" s="166">
        <f>K85</f>
        <v>166</v>
      </c>
    </row>
    <row r="87" spans="2:11" x14ac:dyDescent="0.3">
      <c r="C87" s="75" t="s">
        <v>135</v>
      </c>
      <c r="H87" s="138" t="s">
        <v>133</v>
      </c>
      <c r="I87" s="166">
        <f>I86/7</f>
        <v>1493.1190476190477</v>
      </c>
      <c r="J87" s="166">
        <f t="shared" ref="J87:K87" si="30">J86/7</f>
        <v>22.77551020408163</v>
      </c>
      <c r="K87" s="166">
        <f t="shared" si="30"/>
        <v>23.714285714285715</v>
      </c>
    </row>
    <row r="88" spans="2:11" x14ac:dyDescent="0.3">
      <c r="C88" s="75" t="s">
        <v>136</v>
      </c>
      <c r="H88" s="138" t="s">
        <v>134</v>
      </c>
      <c r="I88" s="167"/>
      <c r="J88" s="168">
        <f>(I87+J86+K86)/230</f>
        <v>7.906728778467909</v>
      </c>
      <c r="K88" s="169"/>
    </row>
    <row r="89" spans="2:11" x14ac:dyDescent="0.3">
      <c r="C89" s="75" t="s">
        <v>137</v>
      </c>
    </row>
    <row r="90" spans="2:11" x14ac:dyDescent="0.3">
      <c r="C90" s="75" t="s">
        <v>138</v>
      </c>
    </row>
    <row r="91" spans="2:11" x14ac:dyDescent="0.3">
      <c r="C91" s="170"/>
    </row>
    <row r="92" spans="2:11" x14ac:dyDescent="0.3">
      <c r="C92" s="170"/>
    </row>
    <row r="93" spans="2:11" x14ac:dyDescent="0.3">
      <c r="B93" s="75" t="s">
        <v>142</v>
      </c>
    </row>
    <row r="94" spans="2:11" x14ac:dyDescent="0.3">
      <c r="B94" s="75" t="s">
        <v>439</v>
      </c>
    </row>
    <row r="95" spans="2:11" x14ac:dyDescent="0.3">
      <c r="B95" s="75" t="s">
        <v>219</v>
      </c>
    </row>
    <row r="96" spans="2:11" x14ac:dyDescent="0.3">
      <c r="B96" s="75" t="s">
        <v>220</v>
      </c>
    </row>
    <row r="97" spans="2:2" x14ac:dyDescent="0.3">
      <c r="B97" s="75" t="s">
        <v>222</v>
      </c>
    </row>
    <row r="98" spans="2:2" x14ac:dyDescent="0.3">
      <c r="B98" s="75" t="s">
        <v>221</v>
      </c>
    </row>
    <row r="99" spans="2:2" x14ac:dyDescent="0.3">
      <c r="B99" s="75" t="s">
        <v>209</v>
      </c>
    </row>
    <row r="100" spans="2:2" x14ac:dyDescent="0.3">
      <c r="B100" s="75" t="s">
        <v>223</v>
      </c>
    </row>
    <row r="101" spans="2:2" x14ac:dyDescent="0.3">
      <c r="B101" s="75" t="s">
        <v>210</v>
      </c>
    </row>
  </sheetData>
  <mergeCells count="6">
    <mergeCell ref="D5:E5"/>
    <mergeCell ref="F5:H5"/>
    <mergeCell ref="I5:K5"/>
    <mergeCell ref="D6:E6"/>
    <mergeCell ref="F6:H6"/>
    <mergeCell ref="I6:K6"/>
  </mergeCells>
  <pageMargins left="0.25" right="0.25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"/>
  <sheetViews>
    <sheetView showGridLines="0" tabSelected="1" zoomScale="120" zoomScaleNormal="120" workbookViewId="0">
      <pane ySplit="4" topLeftCell="A5" activePane="bottomLeft" state="frozen"/>
      <selection activeCell="J7" sqref="J7"/>
      <selection pane="bottomLeft" activeCell="H39" sqref="H39"/>
    </sheetView>
  </sheetViews>
  <sheetFormatPr defaultColWidth="8.7109375" defaultRowHeight="17.25" x14ac:dyDescent="0.35"/>
  <cols>
    <col min="1" max="1" width="1.140625" style="1" customWidth="1"/>
    <col min="2" max="2" width="3.85546875" style="1" customWidth="1"/>
    <col min="3" max="3" width="3.42578125" style="1" customWidth="1"/>
    <col min="4" max="4" width="24.85546875" style="1" customWidth="1"/>
    <col min="5" max="5" width="19.42578125" style="1" customWidth="1"/>
    <col min="6" max="6" width="15.28515625" style="1" customWidth="1"/>
    <col min="7" max="7" width="15.140625" style="1" customWidth="1"/>
    <col min="8" max="8" width="8.85546875" style="1" customWidth="1"/>
    <col min="9" max="9" width="8.140625" style="1" customWidth="1"/>
    <col min="10" max="10" width="9" style="1" customWidth="1"/>
    <col min="11" max="11" width="9.7109375" style="1" customWidth="1"/>
    <col min="12" max="12" width="11" style="1" customWidth="1"/>
    <col min="13" max="13" width="10.140625" style="1" customWidth="1"/>
    <col min="14" max="14" width="4.42578125" style="1" customWidth="1"/>
    <col min="15" max="15" width="8.7109375" style="1"/>
    <col min="16" max="16" width="23.42578125" style="1" customWidth="1"/>
    <col min="17" max="17" width="14.85546875" style="1" customWidth="1"/>
    <col min="18" max="18" width="8.7109375" style="1"/>
    <col min="19" max="19" width="8.7109375" style="1" customWidth="1"/>
    <col min="20" max="16384" width="8.7109375" style="1"/>
  </cols>
  <sheetData>
    <row r="1" spans="2:13" ht="20.25" x14ac:dyDescent="0.4">
      <c r="B1" s="115" t="s">
        <v>172</v>
      </c>
      <c r="C1" s="63"/>
      <c r="D1" s="63"/>
      <c r="E1" s="63"/>
      <c r="F1" s="63"/>
      <c r="G1" s="63"/>
      <c r="I1" s="63"/>
      <c r="J1" s="63"/>
      <c r="M1" s="19" t="s">
        <v>148</v>
      </c>
    </row>
    <row r="2" spans="2:13" x14ac:dyDescent="0.35">
      <c r="C2" s="19" t="s">
        <v>9</v>
      </c>
    </row>
    <row r="3" spans="2:13" ht="18" thickBot="1" x14ac:dyDescent="0.4">
      <c r="B3" s="3"/>
      <c r="C3" s="4" t="s">
        <v>0</v>
      </c>
      <c r="D3" s="5"/>
      <c r="E3" s="6" t="s">
        <v>5</v>
      </c>
      <c r="F3" s="205" t="s">
        <v>12</v>
      </c>
      <c r="G3" s="206"/>
      <c r="H3" s="9" t="s">
        <v>226</v>
      </c>
      <c r="I3" s="9" t="s">
        <v>206</v>
      </c>
      <c r="J3" s="9" t="s">
        <v>228</v>
      </c>
      <c r="K3" s="9" t="s">
        <v>224</v>
      </c>
      <c r="L3" s="9" t="s">
        <v>207</v>
      </c>
      <c r="M3" s="9"/>
    </row>
    <row r="4" spans="2:13" ht="36.75" customHeight="1" thickTop="1" x14ac:dyDescent="0.35">
      <c r="B4" s="12" t="s">
        <v>8</v>
      </c>
      <c r="C4" s="17"/>
      <c r="D4" s="13" t="s">
        <v>7</v>
      </c>
      <c r="E4" s="18"/>
      <c r="F4" s="70" t="s">
        <v>4</v>
      </c>
      <c r="G4" s="70" t="s">
        <v>17</v>
      </c>
      <c r="H4" s="7"/>
      <c r="I4" s="104" t="s">
        <v>227</v>
      </c>
      <c r="J4" s="104" t="s">
        <v>229</v>
      </c>
      <c r="K4" s="71" t="s">
        <v>225</v>
      </c>
      <c r="L4" s="71" t="s">
        <v>166</v>
      </c>
      <c r="M4" s="71" t="s">
        <v>157</v>
      </c>
    </row>
    <row r="5" spans="2:13" ht="18" x14ac:dyDescent="0.4">
      <c r="B5" s="110" t="s">
        <v>218</v>
      </c>
      <c r="C5" s="22"/>
      <c r="D5" s="16"/>
      <c r="E5" s="11"/>
      <c r="F5" s="11"/>
      <c r="G5" s="24"/>
      <c r="H5" s="9"/>
      <c r="I5" s="9"/>
      <c r="J5" s="9"/>
      <c r="K5" s="9"/>
      <c r="L5" s="21"/>
      <c r="M5" s="21"/>
    </row>
    <row r="6" spans="2:13" ht="18" x14ac:dyDescent="0.4">
      <c r="B6" s="10">
        <v>1</v>
      </c>
      <c r="C6" s="22" t="s">
        <v>234</v>
      </c>
      <c r="D6" s="16"/>
      <c r="E6" s="11"/>
      <c r="F6" s="11"/>
      <c r="G6" s="24"/>
      <c r="H6" s="107"/>
      <c r="I6" s="107"/>
      <c r="J6" s="107"/>
      <c r="K6" s="107"/>
      <c r="L6" s="8"/>
      <c r="M6" s="8"/>
    </row>
    <row r="7" spans="2:13" x14ac:dyDescent="0.35">
      <c r="B7" s="10"/>
      <c r="C7" s="20" t="s">
        <v>233</v>
      </c>
      <c r="D7" s="16"/>
      <c r="E7" s="11"/>
      <c r="F7" s="11"/>
      <c r="G7" s="24"/>
      <c r="H7" s="107"/>
      <c r="I7" s="107"/>
      <c r="J7" s="107"/>
      <c r="K7" s="107"/>
      <c r="L7" s="8"/>
      <c r="M7" s="8"/>
    </row>
    <row r="8" spans="2:13" x14ac:dyDescent="0.35">
      <c r="B8" s="10"/>
      <c r="C8" s="14"/>
      <c r="D8" s="15" t="s">
        <v>14</v>
      </c>
      <c r="E8" s="11" t="s">
        <v>10</v>
      </c>
      <c r="F8" s="11" t="s">
        <v>32</v>
      </c>
      <c r="G8" s="24" t="s">
        <v>32</v>
      </c>
      <c r="H8" s="108"/>
      <c r="I8" s="72"/>
      <c r="J8" s="72"/>
      <c r="K8" s="108"/>
      <c r="L8" s="8"/>
      <c r="M8" s="8"/>
    </row>
    <row r="9" spans="2:13" x14ac:dyDescent="0.35">
      <c r="B9" s="10"/>
      <c r="C9" s="14"/>
      <c r="D9" s="15" t="s">
        <v>15</v>
      </c>
      <c r="E9" s="11" t="s">
        <v>13</v>
      </c>
      <c r="F9" s="11" t="s">
        <v>32</v>
      </c>
      <c r="G9" s="24" t="s">
        <v>32</v>
      </c>
      <c r="H9" s="72"/>
      <c r="I9" s="72"/>
      <c r="J9" s="72"/>
      <c r="K9" s="72"/>
      <c r="L9" s="8"/>
      <c r="M9" s="8"/>
    </row>
    <row r="10" spans="2:13" x14ac:dyDescent="0.35">
      <c r="B10" s="10"/>
      <c r="C10" s="14"/>
      <c r="D10" s="15" t="s">
        <v>15</v>
      </c>
      <c r="E10" s="11" t="s">
        <v>16</v>
      </c>
      <c r="F10" s="11" t="s">
        <v>32</v>
      </c>
      <c r="G10" s="24" t="s">
        <v>32</v>
      </c>
      <c r="H10" s="72"/>
      <c r="I10" s="72"/>
      <c r="J10" s="72"/>
      <c r="K10" s="72"/>
      <c r="L10" s="8"/>
      <c r="M10" s="8"/>
    </row>
    <row r="11" spans="2:13" ht="18" x14ac:dyDescent="0.4">
      <c r="B11" s="10">
        <v>2</v>
      </c>
      <c r="C11" s="22" t="s">
        <v>27</v>
      </c>
      <c r="D11" s="16"/>
      <c r="E11" s="11"/>
      <c r="F11" s="11"/>
      <c r="G11" s="24"/>
      <c r="H11" s="72"/>
      <c r="I11" s="72"/>
      <c r="J11" s="72"/>
      <c r="K11" s="72"/>
      <c r="L11" s="8"/>
      <c r="M11" s="8"/>
    </row>
    <row r="12" spans="2:13" x14ac:dyDescent="0.35">
      <c r="B12" s="10"/>
      <c r="C12" s="20" t="s">
        <v>28</v>
      </c>
      <c r="D12" s="16"/>
      <c r="E12" s="11"/>
      <c r="F12" s="11"/>
      <c r="G12" s="24"/>
      <c r="H12" s="72"/>
      <c r="I12" s="72"/>
      <c r="J12" s="72"/>
      <c r="K12" s="72"/>
      <c r="L12" s="8"/>
      <c r="M12" s="8"/>
    </row>
    <row r="13" spans="2:13" x14ac:dyDescent="0.35">
      <c r="B13" s="10"/>
      <c r="C13" s="14"/>
      <c r="D13" s="15" t="s">
        <v>14</v>
      </c>
      <c r="E13" s="11" t="s">
        <v>10</v>
      </c>
      <c r="F13" s="11" t="s">
        <v>32</v>
      </c>
      <c r="G13" s="24" t="s">
        <v>32</v>
      </c>
      <c r="H13" s="72"/>
      <c r="I13" s="72"/>
      <c r="J13" s="72"/>
      <c r="K13" s="72"/>
      <c r="L13" s="8"/>
      <c r="M13" s="8"/>
    </row>
    <row r="14" spans="2:13" x14ac:dyDescent="0.35">
      <c r="B14" s="10"/>
      <c r="C14" s="20" t="s">
        <v>29</v>
      </c>
      <c r="D14" s="15"/>
      <c r="E14" s="11"/>
      <c r="F14" s="11"/>
      <c r="G14" s="24"/>
      <c r="H14" s="72"/>
      <c r="I14" s="72"/>
      <c r="J14" s="72"/>
      <c r="K14" s="72"/>
      <c r="L14" s="8"/>
      <c r="M14" s="8"/>
    </row>
    <row r="15" spans="2:13" x14ac:dyDescent="0.35">
      <c r="B15" s="10"/>
      <c r="C15" s="14"/>
      <c r="D15" s="15" t="s">
        <v>15</v>
      </c>
      <c r="E15" s="11" t="s">
        <v>16</v>
      </c>
      <c r="F15" s="11" t="s">
        <v>32</v>
      </c>
      <c r="G15" s="24" t="s">
        <v>32</v>
      </c>
      <c r="H15" s="72"/>
      <c r="I15" s="72"/>
      <c r="J15" s="72"/>
      <c r="K15" s="72"/>
      <c r="L15" s="8"/>
      <c r="M15" s="8"/>
    </row>
    <row r="16" spans="2:13" x14ac:dyDescent="0.35">
      <c r="B16" s="10"/>
      <c r="C16" s="14"/>
      <c r="D16" s="15" t="s">
        <v>6</v>
      </c>
      <c r="E16" s="11" t="s">
        <v>2</v>
      </c>
      <c r="F16" s="11"/>
      <c r="G16" s="11" t="s">
        <v>212</v>
      </c>
      <c r="H16" s="72"/>
      <c r="I16" s="72"/>
      <c r="J16" s="72"/>
      <c r="K16" s="72"/>
      <c r="L16" s="8"/>
      <c r="M16" s="8"/>
    </row>
    <row r="17" spans="2:13" x14ac:dyDescent="0.35">
      <c r="B17" s="10"/>
      <c r="C17" s="14"/>
      <c r="D17" s="15" t="s">
        <v>6</v>
      </c>
      <c r="E17" s="11" t="s">
        <v>2</v>
      </c>
      <c r="F17" s="11"/>
      <c r="G17" s="11"/>
      <c r="H17" s="72"/>
      <c r="I17" s="72"/>
      <c r="J17" s="72"/>
      <c r="K17" s="72"/>
      <c r="L17" s="8"/>
      <c r="M17" s="8"/>
    </row>
    <row r="18" spans="2:13" x14ac:dyDescent="0.35">
      <c r="B18" s="10"/>
      <c r="C18" s="14"/>
      <c r="D18" s="15" t="s">
        <v>6</v>
      </c>
      <c r="E18" s="11" t="s">
        <v>2</v>
      </c>
      <c r="F18" s="11"/>
      <c r="G18" s="11"/>
      <c r="H18" s="72"/>
      <c r="I18" s="72"/>
      <c r="J18" s="72"/>
      <c r="K18" s="72"/>
      <c r="L18" s="8"/>
      <c r="M18" s="8"/>
    </row>
    <row r="19" spans="2:13" ht="18" x14ac:dyDescent="0.4">
      <c r="B19" s="10">
        <v>3</v>
      </c>
      <c r="C19" s="22" t="s">
        <v>30</v>
      </c>
      <c r="D19" s="16"/>
      <c r="E19" s="11"/>
      <c r="F19" s="11"/>
      <c r="G19" s="24"/>
      <c r="H19" s="72"/>
      <c r="I19" s="72"/>
      <c r="J19" s="72"/>
      <c r="K19" s="72"/>
      <c r="L19" s="8"/>
      <c r="M19" s="8"/>
    </row>
    <row r="20" spans="2:13" x14ac:dyDescent="0.35">
      <c r="B20" s="10"/>
      <c r="C20" s="20" t="s">
        <v>31</v>
      </c>
      <c r="D20" s="16"/>
      <c r="E20" s="11"/>
      <c r="F20" s="11"/>
      <c r="G20" s="24"/>
      <c r="H20" s="72"/>
      <c r="I20" s="72"/>
      <c r="J20" s="72"/>
      <c r="K20" s="72"/>
      <c r="L20" s="8"/>
      <c r="M20" s="8"/>
    </row>
    <row r="21" spans="2:13" x14ac:dyDescent="0.35">
      <c r="B21" s="10"/>
      <c r="C21" s="14"/>
      <c r="D21" s="15" t="s">
        <v>6</v>
      </c>
      <c r="E21" s="11" t="s">
        <v>16</v>
      </c>
      <c r="F21" s="11"/>
      <c r="G21" s="24"/>
      <c r="H21" s="72"/>
      <c r="I21" s="72"/>
      <c r="J21" s="72"/>
      <c r="K21" s="72"/>
      <c r="L21" s="8"/>
      <c r="M21" s="8"/>
    </row>
    <row r="22" spans="2:13" x14ac:dyDescent="0.35">
      <c r="B22" s="10"/>
      <c r="C22" s="14"/>
      <c r="D22" s="15" t="s">
        <v>6</v>
      </c>
      <c r="E22" s="11" t="s">
        <v>2</v>
      </c>
      <c r="F22" s="11" t="s">
        <v>212</v>
      </c>
      <c r="G22" s="11" t="s">
        <v>212</v>
      </c>
      <c r="H22" s="72"/>
      <c r="I22" s="72"/>
      <c r="J22" s="72"/>
      <c r="K22" s="72"/>
      <c r="L22" s="8"/>
      <c r="M22" s="8"/>
    </row>
    <row r="23" spans="2:13" x14ac:dyDescent="0.35">
      <c r="B23" s="10"/>
      <c r="C23" s="14"/>
      <c r="D23" s="15" t="s">
        <v>6</v>
      </c>
      <c r="E23" s="11" t="s">
        <v>2</v>
      </c>
      <c r="F23" s="11" t="s">
        <v>216</v>
      </c>
      <c r="G23" s="11" t="s">
        <v>216</v>
      </c>
      <c r="H23" s="72"/>
      <c r="I23" s="72"/>
      <c r="J23" s="72"/>
      <c r="K23" s="72"/>
      <c r="L23" s="8"/>
      <c r="M23" s="8"/>
    </row>
    <row r="24" spans="2:13" x14ac:dyDescent="0.35">
      <c r="B24" s="10"/>
      <c r="C24" s="14"/>
      <c r="D24" s="15" t="s">
        <v>6</v>
      </c>
      <c r="E24" s="11" t="s">
        <v>2</v>
      </c>
      <c r="F24" s="11" t="s">
        <v>217</v>
      </c>
      <c r="G24" s="11" t="s">
        <v>217</v>
      </c>
      <c r="H24" s="72"/>
      <c r="I24" s="72"/>
      <c r="J24" s="72"/>
      <c r="K24" s="72"/>
      <c r="L24" s="8"/>
      <c r="M24" s="8"/>
    </row>
    <row r="25" spans="2:13" ht="18" x14ac:dyDescent="0.4">
      <c r="B25" s="10">
        <v>4</v>
      </c>
      <c r="C25" s="22" t="s">
        <v>3</v>
      </c>
      <c r="D25" s="16"/>
      <c r="E25" s="11"/>
      <c r="F25" s="11"/>
      <c r="G25" s="24"/>
      <c r="H25" s="72"/>
      <c r="I25" s="72"/>
      <c r="J25" s="72"/>
      <c r="K25" s="72"/>
      <c r="L25" s="8"/>
      <c r="M25" s="8"/>
    </row>
    <row r="26" spans="2:13" x14ac:dyDescent="0.35">
      <c r="B26" s="10"/>
      <c r="C26" s="14"/>
      <c r="D26" s="15" t="s">
        <v>6</v>
      </c>
      <c r="E26" s="11" t="s">
        <v>10</v>
      </c>
      <c r="F26" s="11"/>
      <c r="G26" s="24"/>
      <c r="H26" s="72"/>
      <c r="I26" s="72"/>
      <c r="J26" s="72"/>
      <c r="K26" s="72"/>
      <c r="L26" s="8"/>
      <c r="M26" s="8"/>
    </row>
    <row r="27" spans="2:13" x14ac:dyDescent="0.35">
      <c r="B27" s="58"/>
      <c r="C27" s="59"/>
      <c r="D27" s="60" t="s">
        <v>6</v>
      </c>
      <c r="E27" s="61" t="s">
        <v>10</v>
      </c>
      <c r="F27" s="61"/>
      <c r="G27" s="62"/>
      <c r="H27" s="73"/>
      <c r="I27" s="73"/>
      <c r="J27" s="73"/>
      <c r="K27" s="73"/>
      <c r="L27" s="7"/>
      <c r="M27" s="7"/>
    </row>
    <row r="28" spans="2:13" ht="7.5" customHeight="1" x14ac:dyDescent="0.35">
      <c r="B28" s="109"/>
      <c r="C28" s="109"/>
      <c r="D28" s="111"/>
      <c r="E28" s="112"/>
      <c r="F28" s="112"/>
      <c r="G28" s="113"/>
      <c r="H28" s="114"/>
      <c r="I28" s="114"/>
      <c r="J28" s="114"/>
      <c r="K28" s="114"/>
      <c r="L28" s="23"/>
      <c r="M28" s="23"/>
    </row>
    <row r="29" spans="2:13" ht="18" thickBot="1" x14ac:dyDescent="0.4">
      <c r="B29" s="3"/>
      <c r="C29" s="4" t="s">
        <v>0</v>
      </c>
      <c r="D29" s="5"/>
      <c r="E29" s="6" t="s">
        <v>5</v>
      </c>
      <c r="F29" s="205" t="s">
        <v>12</v>
      </c>
      <c r="G29" s="206"/>
      <c r="H29" s="9" t="s">
        <v>226</v>
      </c>
      <c r="I29" s="9" t="s">
        <v>206</v>
      </c>
      <c r="J29" s="9" t="s">
        <v>228</v>
      </c>
      <c r="K29" s="9"/>
      <c r="L29" s="9" t="s">
        <v>207</v>
      </c>
      <c r="M29" s="9"/>
    </row>
    <row r="30" spans="2:13" ht="36.75" customHeight="1" thickTop="1" x14ac:dyDescent="0.35">
      <c r="B30" s="12" t="s">
        <v>8</v>
      </c>
      <c r="C30" s="17"/>
      <c r="D30" s="13" t="s">
        <v>7</v>
      </c>
      <c r="E30" s="18"/>
      <c r="F30" s="70" t="s">
        <v>4</v>
      </c>
      <c r="G30" s="70" t="s">
        <v>17</v>
      </c>
      <c r="H30" s="7"/>
      <c r="I30" s="104" t="s">
        <v>227</v>
      </c>
      <c r="J30" s="104" t="s">
        <v>229</v>
      </c>
      <c r="K30" s="7"/>
      <c r="L30" s="71" t="s">
        <v>166</v>
      </c>
      <c r="M30" s="71" t="s">
        <v>157</v>
      </c>
    </row>
    <row r="31" spans="2:13" ht="18" x14ac:dyDescent="0.4">
      <c r="B31" s="110" t="s">
        <v>215</v>
      </c>
      <c r="C31" s="22"/>
      <c r="D31" s="16"/>
      <c r="E31" s="11"/>
      <c r="F31" s="11"/>
      <c r="G31" s="24"/>
      <c r="H31" s="9"/>
      <c r="I31" s="9"/>
      <c r="J31" s="9"/>
      <c r="K31" s="9"/>
      <c r="L31" s="21"/>
      <c r="M31" s="21"/>
    </row>
    <row r="32" spans="2:13" ht="18" x14ac:dyDescent="0.4">
      <c r="B32" s="10">
        <v>1</v>
      </c>
      <c r="C32" s="22" t="s">
        <v>25</v>
      </c>
      <c r="D32" s="16"/>
      <c r="E32" s="11"/>
      <c r="F32" s="11"/>
      <c r="G32" s="24"/>
      <c r="H32" s="107"/>
      <c r="I32" s="107"/>
      <c r="J32" s="107"/>
      <c r="K32" s="107"/>
      <c r="L32" s="8"/>
      <c r="M32" s="8"/>
    </row>
    <row r="33" spans="2:13" x14ac:dyDescent="0.35">
      <c r="B33" s="10"/>
      <c r="C33" s="20" t="s">
        <v>26</v>
      </c>
      <c r="D33" s="16"/>
      <c r="E33" s="11"/>
      <c r="F33" s="11"/>
      <c r="G33" s="24"/>
      <c r="H33" s="107"/>
      <c r="I33" s="107"/>
      <c r="J33" s="107"/>
      <c r="K33" s="107"/>
      <c r="L33" s="8"/>
      <c r="M33" s="8"/>
    </row>
    <row r="34" spans="2:13" x14ac:dyDescent="0.35">
      <c r="B34" s="10"/>
      <c r="C34" s="14"/>
      <c r="D34" s="15"/>
      <c r="E34" s="11" t="s">
        <v>10</v>
      </c>
      <c r="F34" s="11" t="s">
        <v>32</v>
      </c>
      <c r="G34" s="24" t="s">
        <v>32</v>
      </c>
      <c r="H34" s="108"/>
      <c r="I34" s="72"/>
      <c r="J34" s="72"/>
      <c r="K34" s="108"/>
      <c r="L34" s="8"/>
      <c r="M34" s="8"/>
    </row>
    <row r="35" spans="2:13" x14ac:dyDescent="0.35">
      <c r="B35" s="10"/>
      <c r="C35" s="14"/>
      <c r="D35" s="15"/>
      <c r="E35" s="11" t="s">
        <v>13</v>
      </c>
      <c r="F35" s="11" t="s">
        <v>32</v>
      </c>
      <c r="G35" s="24" t="s">
        <v>32</v>
      </c>
      <c r="H35" s="72"/>
      <c r="I35" s="72"/>
      <c r="J35" s="72"/>
      <c r="K35" s="72"/>
      <c r="L35" s="8"/>
      <c r="M35" s="8"/>
    </row>
    <row r="36" spans="2:13" ht="18" x14ac:dyDescent="0.4">
      <c r="B36" s="10">
        <v>2</v>
      </c>
      <c r="C36" s="22" t="s">
        <v>27</v>
      </c>
      <c r="D36" s="16"/>
      <c r="E36" s="11"/>
      <c r="F36" s="11"/>
      <c r="G36" s="24"/>
      <c r="H36" s="72"/>
      <c r="I36" s="72"/>
      <c r="J36" s="72"/>
      <c r="K36" s="72"/>
      <c r="L36" s="8"/>
      <c r="M36" s="8"/>
    </row>
    <row r="37" spans="2:13" x14ac:dyDescent="0.35">
      <c r="B37" s="10"/>
      <c r="C37" s="20" t="s">
        <v>28</v>
      </c>
      <c r="D37" s="16"/>
      <c r="E37" s="11"/>
      <c r="F37" s="11"/>
      <c r="G37" s="24"/>
      <c r="H37" s="72"/>
      <c r="I37" s="72"/>
      <c r="J37" s="72"/>
      <c r="K37" s="72"/>
      <c r="L37" s="8"/>
      <c r="M37" s="8"/>
    </row>
    <row r="38" spans="2:13" x14ac:dyDescent="0.35">
      <c r="B38" s="10"/>
      <c r="C38" s="14"/>
      <c r="D38" s="15"/>
      <c r="E38" s="11" t="s">
        <v>10</v>
      </c>
      <c r="F38" s="11" t="s">
        <v>32</v>
      </c>
      <c r="G38" s="24" t="s">
        <v>32</v>
      </c>
      <c r="H38" s="72"/>
      <c r="I38" s="72"/>
      <c r="J38" s="72"/>
      <c r="K38" s="72"/>
      <c r="L38" s="8"/>
      <c r="M38" s="8"/>
    </row>
    <row r="39" spans="2:13" x14ac:dyDescent="0.35">
      <c r="B39" s="10"/>
      <c r="C39" s="20" t="s">
        <v>29</v>
      </c>
      <c r="D39" s="15"/>
      <c r="E39" s="11"/>
      <c r="F39" s="11"/>
      <c r="G39" s="24"/>
      <c r="H39" s="72"/>
      <c r="I39" s="72"/>
      <c r="J39" s="72"/>
      <c r="K39" s="72"/>
      <c r="L39" s="8"/>
      <c r="M39" s="8"/>
    </row>
    <row r="40" spans="2:13" x14ac:dyDescent="0.35">
      <c r="B40" s="10"/>
      <c r="C40" s="14"/>
      <c r="D40" s="15"/>
      <c r="E40" s="11" t="s">
        <v>16</v>
      </c>
      <c r="F40" s="11" t="s">
        <v>32</v>
      </c>
      <c r="G40" s="24" t="s">
        <v>32</v>
      </c>
      <c r="H40" s="72"/>
      <c r="I40" s="72"/>
      <c r="J40" s="72"/>
      <c r="K40" s="72"/>
      <c r="L40" s="8"/>
      <c r="M40" s="8"/>
    </row>
    <row r="41" spans="2:13" x14ac:dyDescent="0.35">
      <c r="B41" s="10"/>
      <c r="C41" s="14"/>
      <c r="D41" s="15"/>
      <c r="E41" s="11" t="s">
        <v>2</v>
      </c>
      <c r="F41" s="11" t="s">
        <v>212</v>
      </c>
      <c r="G41" s="11" t="s">
        <v>212</v>
      </c>
      <c r="H41" s="72"/>
      <c r="I41" s="72"/>
      <c r="J41" s="72"/>
      <c r="K41" s="72"/>
      <c r="L41" s="8"/>
      <c r="M41" s="8"/>
    </row>
    <row r="42" spans="2:13" ht="18" x14ac:dyDescent="0.4">
      <c r="B42" s="10">
        <v>3</v>
      </c>
      <c r="C42" s="22" t="s">
        <v>30</v>
      </c>
      <c r="D42" s="16"/>
      <c r="E42" s="11"/>
      <c r="F42" s="11"/>
      <c r="G42" s="24"/>
      <c r="H42" s="72"/>
      <c r="I42" s="72"/>
      <c r="J42" s="72"/>
      <c r="K42" s="72"/>
      <c r="L42" s="8"/>
      <c r="M42" s="8"/>
    </row>
    <row r="43" spans="2:13" x14ac:dyDescent="0.35">
      <c r="B43" s="10"/>
      <c r="C43" s="20" t="s">
        <v>31</v>
      </c>
      <c r="D43" s="16"/>
      <c r="E43" s="11"/>
      <c r="F43" s="11"/>
      <c r="G43" s="24"/>
      <c r="H43" s="72"/>
      <c r="I43" s="72"/>
      <c r="J43" s="72"/>
      <c r="K43" s="72"/>
      <c r="L43" s="8"/>
      <c r="M43" s="8"/>
    </row>
    <row r="44" spans="2:13" x14ac:dyDescent="0.35">
      <c r="B44" s="10"/>
      <c r="C44" s="14"/>
      <c r="D44" s="15"/>
      <c r="E44" s="11" t="s">
        <v>16</v>
      </c>
      <c r="F44" s="11"/>
      <c r="G44" s="24"/>
      <c r="H44" s="72"/>
      <c r="I44" s="72"/>
      <c r="J44" s="72"/>
      <c r="K44" s="72"/>
      <c r="L44" s="8"/>
      <c r="M44" s="8"/>
    </row>
    <row r="45" spans="2:13" x14ac:dyDescent="0.35">
      <c r="B45" s="10"/>
      <c r="C45" s="14"/>
      <c r="D45" s="15"/>
      <c r="E45" s="11" t="s">
        <v>2</v>
      </c>
      <c r="F45" s="11" t="s">
        <v>34</v>
      </c>
      <c r="G45" s="24"/>
      <c r="H45" s="72"/>
      <c r="I45" s="72"/>
      <c r="J45" s="72"/>
      <c r="K45" s="72"/>
      <c r="L45" s="8"/>
      <c r="M45" s="8"/>
    </row>
    <row r="46" spans="2:13" ht="18" x14ac:dyDescent="0.4">
      <c r="B46" s="10">
        <v>4</v>
      </c>
      <c r="C46" s="22" t="s">
        <v>3</v>
      </c>
      <c r="D46" s="16"/>
      <c r="E46" s="11"/>
      <c r="F46" s="11"/>
      <c r="G46" s="24"/>
      <c r="H46" s="72"/>
      <c r="I46" s="72"/>
      <c r="J46" s="72"/>
      <c r="K46" s="72"/>
      <c r="L46" s="8"/>
      <c r="M46" s="8"/>
    </row>
    <row r="47" spans="2:13" x14ac:dyDescent="0.35">
      <c r="B47" s="58"/>
      <c r="C47" s="59"/>
      <c r="D47" s="60"/>
      <c r="E47" s="61" t="s">
        <v>10</v>
      </c>
      <c r="F47" s="61"/>
      <c r="G47" s="62"/>
      <c r="H47" s="73"/>
      <c r="I47" s="73"/>
      <c r="J47" s="73"/>
      <c r="K47" s="73"/>
      <c r="L47" s="7"/>
      <c r="M47" s="7"/>
    </row>
    <row r="48" spans="2:13" x14ac:dyDescent="0.35">
      <c r="F48" s="105" t="s">
        <v>140</v>
      </c>
      <c r="G48" s="23" t="s">
        <v>204</v>
      </c>
      <c r="I48" s="23" t="s">
        <v>230</v>
      </c>
      <c r="J48" s="23"/>
      <c r="L48" s="23" t="s">
        <v>205</v>
      </c>
    </row>
    <row r="49" spans="2:13" x14ac:dyDescent="0.35">
      <c r="B49" s="23"/>
      <c r="G49" s="23" t="s">
        <v>18</v>
      </c>
      <c r="H49" s="23"/>
      <c r="I49" s="23" t="s">
        <v>11</v>
      </c>
      <c r="J49" s="23"/>
      <c r="K49" s="23"/>
      <c r="L49" s="23" t="s">
        <v>158</v>
      </c>
    </row>
    <row r="50" spans="2:13" x14ac:dyDescent="0.35">
      <c r="E50" s="23"/>
      <c r="G50" s="1" t="s">
        <v>1</v>
      </c>
      <c r="I50" s="63" t="s">
        <v>213</v>
      </c>
      <c r="L50" s="1" t="s">
        <v>159</v>
      </c>
    </row>
    <row r="51" spans="2:13" x14ac:dyDescent="0.35">
      <c r="E51" s="23"/>
      <c r="G51" s="2" t="s">
        <v>139</v>
      </c>
      <c r="J51" s="2"/>
      <c r="L51" s="1" t="s">
        <v>160</v>
      </c>
    </row>
    <row r="52" spans="2:13" x14ac:dyDescent="0.35">
      <c r="C52" s="19"/>
      <c r="D52" s="23"/>
      <c r="G52" s="1" t="s">
        <v>211</v>
      </c>
      <c r="L52" s="1" t="s">
        <v>161</v>
      </c>
    </row>
    <row r="53" spans="2:13" x14ac:dyDescent="0.35">
      <c r="C53" s="19"/>
      <c r="D53" s="23"/>
      <c r="I53" s="23"/>
      <c r="J53" s="23"/>
      <c r="L53" s="1" t="s">
        <v>162</v>
      </c>
      <c r="M53" s="1" t="s">
        <v>163</v>
      </c>
    </row>
    <row r="54" spans="2:13" x14ac:dyDescent="0.35">
      <c r="L54" s="1" t="s">
        <v>164</v>
      </c>
      <c r="M54" s="1" t="s">
        <v>165</v>
      </c>
    </row>
  </sheetData>
  <mergeCells count="2">
    <mergeCell ref="F3:G3"/>
    <mergeCell ref="F29:G29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showGridLines="0" workbookViewId="0">
      <selection activeCell="B5" sqref="B5"/>
    </sheetView>
  </sheetViews>
  <sheetFormatPr defaultColWidth="9.140625" defaultRowHeight="20.25" x14ac:dyDescent="0.3"/>
  <cols>
    <col min="1" max="1" width="1.140625" style="75" customWidth="1"/>
    <col min="2" max="2" width="4.140625" style="75" customWidth="1"/>
    <col min="3" max="3" width="31.85546875" style="75" customWidth="1"/>
    <col min="4" max="8" width="12.140625" style="75" customWidth="1"/>
    <col min="9" max="16384" width="9.140625" style="75"/>
  </cols>
  <sheetData>
    <row r="1" spans="2:8" x14ac:dyDescent="0.3">
      <c r="B1" s="76" t="s">
        <v>173</v>
      </c>
    </row>
    <row r="2" spans="2:8" x14ac:dyDescent="0.3">
      <c r="B2" s="75" t="s">
        <v>174</v>
      </c>
    </row>
    <row r="3" spans="2:8" x14ac:dyDescent="0.3">
      <c r="B3" s="77"/>
      <c r="C3" s="82" t="s">
        <v>182</v>
      </c>
      <c r="D3" s="204" t="s">
        <v>175</v>
      </c>
      <c r="E3" s="204"/>
      <c r="F3" s="204"/>
      <c r="G3" s="204"/>
      <c r="H3" s="204"/>
    </row>
    <row r="4" spans="2:8" x14ac:dyDescent="0.3">
      <c r="B4" s="81"/>
      <c r="C4" s="83"/>
      <c r="D4" s="87">
        <v>2561</v>
      </c>
      <c r="E4" s="87">
        <v>2562</v>
      </c>
      <c r="F4" s="87">
        <v>2563</v>
      </c>
      <c r="G4" s="87">
        <v>2564</v>
      </c>
      <c r="H4" s="87">
        <v>25</v>
      </c>
    </row>
    <row r="5" spans="2:8" x14ac:dyDescent="0.3">
      <c r="B5" s="77" t="s">
        <v>176</v>
      </c>
      <c r="C5" s="82"/>
      <c r="D5" s="85"/>
      <c r="E5" s="85"/>
      <c r="F5" s="85"/>
      <c r="G5" s="85"/>
      <c r="H5" s="85"/>
    </row>
    <row r="6" spans="2:8" x14ac:dyDescent="0.3">
      <c r="B6" s="81"/>
      <c r="C6" s="83" t="s">
        <v>177</v>
      </c>
      <c r="D6" s="85"/>
      <c r="E6" s="85"/>
      <c r="F6" s="85"/>
      <c r="G6" s="85"/>
      <c r="H6" s="85"/>
    </row>
    <row r="7" spans="2:8" x14ac:dyDescent="0.3">
      <c r="B7" s="81"/>
      <c r="C7" s="83" t="s">
        <v>178</v>
      </c>
      <c r="D7" s="85"/>
      <c r="E7" s="85"/>
      <c r="F7" s="85"/>
      <c r="G7" s="85"/>
      <c r="H7" s="85"/>
    </row>
    <row r="8" spans="2:8" x14ac:dyDescent="0.3">
      <c r="B8" s="81"/>
      <c r="C8" s="83" t="s">
        <v>179</v>
      </c>
      <c r="D8" s="85"/>
      <c r="E8" s="85"/>
      <c r="F8" s="85"/>
      <c r="G8" s="85"/>
      <c r="H8" s="85"/>
    </row>
    <row r="9" spans="2:8" x14ac:dyDescent="0.3">
      <c r="B9" s="81"/>
      <c r="C9" s="83" t="s">
        <v>180</v>
      </c>
      <c r="D9" s="85"/>
      <c r="E9" s="85"/>
      <c r="F9" s="85"/>
      <c r="G9" s="85"/>
      <c r="H9" s="85"/>
    </row>
    <row r="10" spans="2:8" x14ac:dyDescent="0.3">
      <c r="B10" s="81" t="s">
        <v>176</v>
      </c>
      <c r="C10" s="83"/>
      <c r="D10" s="85"/>
      <c r="E10" s="85"/>
      <c r="F10" s="85"/>
      <c r="G10" s="85"/>
      <c r="H10" s="85"/>
    </row>
    <row r="11" spans="2:8" x14ac:dyDescent="0.3">
      <c r="B11" s="81"/>
      <c r="C11" s="83" t="s">
        <v>177</v>
      </c>
      <c r="D11" s="85"/>
      <c r="E11" s="85"/>
      <c r="F11" s="85"/>
      <c r="G11" s="85"/>
      <c r="H11" s="85"/>
    </row>
    <row r="12" spans="2:8" x14ac:dyDescent="0.3">
      <c r="B12" s="81"/>
      <c r="C12" s="83" t="s">
        <v>178</v>
      </c>
      <c r="D12" s="85"/>
      <c r="E12" s="85"/>
      <c r="F12" s="85"/>
      <c r="G12" s="85"/>
      <c r="H12" s="85"/>
    </row>
    <row r="13" spans="2:8" x14ac:dyDescent="0.3">
      <c r="B13" s="81"/>
      <c r="C13" s="83" t="s">
        <v>179</v>
      </c>
      <c r="D13" s="85"/>
      <c r="E13" s="85"/>
      <c r="F13" s="85"/>
      <c r="G13" s="85"/>
      <c r="H13" s="85"/>
    </row>
    <row r="14" spans="2:8" x14ac:dyDescent="0.3">
      <c r="B14" s="81"/>
      <c r="C14" s="83" t="s">
        <v>180</v>
      </c>
      <c r="D14" s="85"/>
      <c r="E14" s="85"/>
      <c r="F14" s="85"/>
      <c r="G14" s="85"/>
      <c r="H14" s="85"/>
    </row>
    <row r="15" spans="2:8" x14ac:dyDescent="0.3">
      <c r="B15" s="79"/>
      <c r="C15" s="84" t="s">
        <v>181</v>
      </c>
      <c r="D15" s="86"/>
      <c r="E15" s="86"/>
      <c r="F15" s="86"/>
      <c r="G15" s="86"/>
      <c r="H15" s="86"/>
    </row>
    <row r="16" spans="2:8" ht="10.5" customHeight="1" x14ac:dyDescent="0.3"/>
    <row r="17" spans="2:8" x14ac:dyDescent="0.3">
      <c r="B17" s="75" t="s">
        <v>190</v>
      </c>
    </row>
    <row r="18" spans="2:8" x14ac:dyDescent="0.3">
      <c r="C18" s="75" t="s">
        <v>183</v>
      </c>
    </row>
    <row r="19" spans="2:8" x14ac:dyDescent="0.3">
      <c r="B19" s="77"/>
      <c r="C19" s="78" t="s">
        <v>184</v>
      </c>
      <c r="D19" s="204" t="s">
        <v>185</v>
      </c>
      <c r="E19" s="204"/>
      <c r="F19" s="204"/>
      <c r="G19" s="204"/>
      <c r="H19" s="204"/>
    </row>
    <row r="20" spans="2:8" x14ac:dyDescent="0.3">
      <c r="B20" s="79"/>
      <c r="C20" s="80"/>
      <c r="D20" s="87">
        <v>2561</v>
      </c>
      <c r="E20" s="87">
        <v>2562</v>
      </c>
      <c r="F20" s="87">
        <v>2563</v>
      </c>
      <c r="G20" s="87">
        <v>2564</v>
      </c>
      <c r="H20" s="87">
        <v>2564</v>
      </c>
    </row>
    <row r="21" spans="2:8" x14ac:dyDescent="0.3">
      <c r="B21" s="88">
        <v>1</v>
      </c>
      <c r="C21" s="82" t="s">
        <v>186</v>
      </c>
      <c r="D21" s="90"/>
      <c r="E21" s="90"/>
      <c r="F21" s="90"/>
      <c r="G21" s="90"/>
      <c r="H21" s="90"/>
    </row>
    <row r="22" spans="2:8" x14ac:dyDescent="0.3">
      <c r="B22" s="81">
        <v>2</v>
      </c>
      <c r="C22" s="83" t="s">
        <v>187</v>
      </c>
      <c r="D22" s="91"/>
      <c r="E22" s="91"/>
      <c r="F22" s="91"/>
      <c r="G22" s="91"/>
      <c r="H22" s="91"/>
    </row>
    <row r="23" spans="2:8" x14ac:dyDescent="0.3">
      <c r="B23" s="81">
        <v>3</v>
      </c>
      <c r="C23" s="83" t="s">
        <v>188</v>
      </c>
      <c r="D23" s="91"/>
      <c r="E23" s="91"/>
      <c r="F23" s="91"/>
      <c r="G23" s="91"/>
      <c r="H23" s="91"/>
    </row>
    <row r="24" spans="2:8" x14ac:dyDescent="0.3">
      <c r="B24" s="79"/>
      <c r="C24" s="89" t="s">
        <v>189</v>
      </c>
      <c r="D24" s="92"/>
      <c r="E24" s="92"/>
      <c r="F24" s="92"/>
      <c r="G24" s="92"/>
      <c r="H24" s="92"/>
    </row>
    <row r="25" spans="2:8" ht="17.25" customHeight="1" x14ac:dyDescent="0.3"/>
    <row r="26" spans="2:8" x14ac:dyDescent="0.3">
      <c r="C26" s="75" t="s">
        <v>191</v>
      </c>
    </row>
    <row r="27" spans="2:8" x14ac:dyDescent="0.3">
      <c r="B27" s="77"/>
      <c r="C27" s="78" t="s">
        <v>184</v>
      </c>
      <c r="D27" s="204" t="s">
        <v>185</v>
      </c>
      <c r="E27" s="204"/>
      <c r="F27" s="204"/>
      <c r="G27" s="204"/>
      <c r="H27" s="204"/>
    </row>
    <row r="28" spans="2:8" x14ac:dyDescent="0.3">
      <c r="B28" s="79"/>
      <c r="C28" s="80"/>
      <c r="D28" s="87">
        <v>2561</v>
      </c>
      <c r="E28" s="87">
        <v>2562</v>
      </c>
      <c r="F28" s="87">
        <v>2563</v>
      </c>
      <c r="G28" s="87">
        <v>2564</v>
      </c>
      <c r="H28" s="87">
        <v>2564</v>
      </c>
    </row>
    <row r="29" spans="2:8" x14ac:dyDescent="0.3">
      <c r="B29" s="88">
        <v>1</v>
      </c>
      <c r="C29" s="82" t="s">
        <v>192</v>
      </c>
      <c r="D29" s="90"/>
      <c r="E29" s="90"/>
      <c r="F29" s="90"/>
      <c r="G29" s="90"/>
      <c r="H29" s="90"/>
    </row>
    <row r="30" spans="2:8" x14ac:dyDescent="0.3">
      <c r="B30" s="93">
        <v>2</v>
      </c>
      <c r="C30" s="83" t="s">
        <v>193</v>
      </c>
      <c r="D30" s="91"/>
      <c r="E30" s="91"/>
      <c r="F30" s="91"/>
      <c r="G30" s="91"/>
      <c r="H30" s="91"/>
    </row>
    <row r="31" spans="2:8" x14ac:dyDescent="0.3">
      <c r="B31" s="93">
        <v>3</v>
      </c>
      <c r="C31" s="83" t="s">
        <v>194</v>
      </c>
      <c r="D31" s="91"/>
      <c r="E31" s="91"/>
      <c r="F31" s="91"/>
      <c r="G31" s="91"/>
      <c r="H31" s="91"/>
    </row>
    <row r="32" spans="2:8" x14ac:dyDescent="0.3">
      <c r="B32" s="93">
        <v>4</v>
      </c>
      <c r="C32" s="83" t="s">
        <v>195</v>
      </c>
      <c r="D32" s="91"/>
      <c r="E32" s="91"/>
      <c r="F32" s="91"/>
      <c r="G32" s="91"/>
      <c r="H32" s="91"/>
    </row>
    <row r="33" spans="2:8" x14ac:dyDescent="0.3">
      <c r="B33" s="93">
        <v>5</v>
      </c>
      <c r="C33" s="83" t="s">
        <v>196</v>
      </c>
      <c r="D33" s="91"/>
      <c r="E33" s="91"/>
      <c r="F33" s="91"/>
      <c r="G33" s="91"/>
      <c r="H33" s="91"/>
    </row>
    <row r="34" spans="2:8" x14ac:dyDescent="0.3">
      <c r="B34" s="81">
        <v>6</v>
      </c>
      <c r="C34" s="83" t="s">
        <v>197</v>
      </c>
      <c r="D34" s="91"/>
      <c r="E34" s="91"/>
      <c r="F34" s="91"/>
      <c r="G34" s="91"/>
      <c r="H34" s="91"/>
    </row>
    <row r="35" spans="2:8" x14ac:dyDescent="0.3">
      <c r="B35" s="79"/>
      <c r="C35" s="89" t="s">
        <v>189</v>
      </c>
      <c r="D35" s="92"/>
      <c r="E35" s="92"/>
      <c r="F35" s="92"/>
      <c r="G35" s="92"/>
      <c r="H35" s="92"/>
    </row>
    <row r="39" spans="2:8" x14ac:dyDescent="0.3">
      <c r="C39" s="75" t="s">
        <v>198</v>
      </c>
    </row>
    <row r="40" spans="2:8" x14ac:dyDescent="0.3">
      <c r="B40" s="77"/>
      <c r="C40" s="78" t="s">
        <v>184</v>
      </c>
      <c r="D40" s="204" t="s">
        <v>185</v>
      </c>
      <c r="E40" s="204"/>
      <c r="F40" s="204"/>
      <c r="G40" s="204"/>
      <c r="H40" s="204"/>
    </row>
    <row r="41" spans="2:8" x14ac:dyDescent="0.3">
      <c r="B41" s="79"/>
      <c r="C41" s="80"/>
      <c r="D41" s="87">
        <v>2561</v>
      </c>
      <c r="E41" s="87">
        <v>2562</v>
      </c>
      <c r="F41" s="87">
        <v>2563</v>
      </c>
      <c r="G41" s="87">
        <v>2564</v>
      </c>
      <c r="H41" s="87">
        <v>2564</v>
      </c>
    </row>
    <row r="42" spans="2:8" x14ac:dyDescent="0.3">
      <c r="B42" s="88">
        <v>1</v>
      </c>
      <c r="C42" s="82" t="s">
        <v>200</v>
      </c>
      <c r="D42" s="90"/>
      <c r="E42" s="90"/>
      <c r="F42" s="90"/>
      <c r="G42" s="90"/>
      <c r="H42" s="90"/>
    </row>
    <row r="43" spans="2:8" x14ac:dyDescent="0.3">
      <c r="B43" s="93">
        <v>2</v>
      </c>
      <c r="C43" s="83" t="s">
        <v>200</v>
      </c>
      <c r="D43" s="91"/>
      <c r="E43" s="91"/>
      <c r="F43" s="91"/>
      <c r="G43" s="91"/>
      <c r="H43" s="91"/>
    </row>
    <row r="44" spans="2:8" x14ac:dyDescent="0.3">
      <c r="B44" s="93">
        <v>3</v>
      </c>
      <c r="C44" s="83" t="s">
        <v>200</v>
      </c>
      <c r="D44" s="91"/>
      <c r="E44" s="91"/>
      <c r="F44" s="91"/>
      <c r="G44" s="91"/>
      <c r="H44" s="91"/>
    </row>
    <row r="45" spans="2:8" x14ac:dyDescent="0.3">
      <c r="B45" s="93">
        <v>4</v>
      </c>
      <c r="C45" s="83" t="s">
        <v>200</v>
      </c>
      <c r="D45" s="91"/>
      <c r="E45" s="91"/>
      <c r="F45" s="91"/>
      <c r="G45" s="91"/>
      <c r="H45" s="91"/>
    </row>
    <row r="46" spans="2:8" x14ac:dyDescent="0.3">
      <c r="B46" s="93">
        <v>5</v>
      </c>
      <c r="C46" s="83" t="s">
        <v>200</v>
      </c>
      <c r="D46" s="91"/>
      <c r="E46" s="91"/>
      <c r="F46" s="91"/>
      <c r="G46" s="91"/>
      <c r="H46" s="91"/>
    </row>
    <row r="47" spans="2:8" x14ac:dyDescent="0.3">
      <c r="B47" s="81">
        <v>6</v>
      </c>
      <c r="C47" s="94" t="s">
        <v>200</v>
      </c>
      <c r="D47" s="91"/>
      <c r="E47" s="91"/>
      <c r="F47" s="91"/>
      <c r="G47" s="91"/>
      <c r="H47" s="91"/>
    </row>
    <row r="48" spans="2:8" x14ac:dyDescent="0.3">
      <c r="B48" s="79"/>
      <c r="C48" s="89" t="s">
        <v>199</v>
      </c>
      <c r="D48" s="92"/>
      <c r="E48" s="92"/>
      <c r="F48" s="92"/>
      <c r="G48" s="92"/>
      <c r="H48" s="92"/>
    </row>
    <row r="50" spans="3:12" ht="21" x14ac:dyDescent="0.35">
      <c r="C50" s="95" t="s">
        <v>20</v>
      </c>
      <c r="D50" s="96"/>
      <c r="E50" s="25"/>
      <c r="F50" s="96" t="s">
        <v>33</v>
      </c>
      <c r="L50" s="1"/>
    </row>
    <row r="51" spans="3:12" ht="21" x14ac:dyDescent="0.35">
      <c r="C51" s="95" t="s">
        <v>23</v>
      </c>
      <c r="D51" s="97"/>
      <c r="E51" s="97"/>
      <c r="F51" s="96" t="s">
        <v>24</v>
      </c>
      <c r="L51" s="1"/>
    </row>
    <row r="52" spans="3:12" ht="21" x14ac:dyDescent="0.35">
      <c r="C52" s="98" t="s">
        <v>19</v>
      </c>
      <c r="D52" s="99"/>
      <c r="E52" s="99"/>
      <c r="F52" s="25"/>
      <c r="L52" s="1"/>
    </row>
    <row r="53" spans="3:12" ht="21" x14ac:dyDescent="0.35">
      <c r="C53" s="95" t="s">
        <v>201</v>
      </c>
      <c r="D53" s="99"/>
      <c r="E53" s="99"/>
      <c r="F53" s="25"/>
      <c r="I53" s="1"/>
      <c r="J53" s="1"/>
      <c r="K53" s="1"/>
      <c r="L53" s="1"/>
    </row>
    <row r="54" spans="3:12" ht="21" x14ac:dyDescent="0.35">
      <c r="C54" s="95" t="s">
        <v>202</v>
      </c>
      <c r="D54" s="99"/>
      <c r="E54" s="99"/>
      <c r="F54" s="25"/>
      <c r="I54" s="1"/>
      <c r="J54" s="1"/>
      <c r="K54" s="1"/>
      <c r="L54" s="1"/>
    </row>
    <row r="55" spans="3:12" ht="21" x14ac:dyDescent="0.35">
      <c r="C55" s="100" t="s">
        <v>203</v>
      </c>
      <c r="D55" s="97"/>
      <c r="E55" s="97"/>
      <c r="F55" s="25"/>
      <c r="I55" s="1"/>
      <c r="J55" s="1"/>
      <c r="K55" s="1"/>
      <c r="L55" s="1"/>
    </row>
    <row r="56" spans="3:12" ht="21" x14ac:dyDescent="0.35">
      <c r="C56" s="25"/>
      <c r="D56" s="25"/>
      <c r="E56" s="25"/>
      <c r="F56" s="25"/>
    </row>
    <row r="57" spans="3:12" ht="21" x14ac:dyDescent="0.35">
      <c r="C57" s="95" t="s">
        <v>20</v>
      </c>
      <c r="D57" s="96"/>
      <c r="E57" s="101" t="s">
        <v>21</v>
      </c>
      <c r="F57" s="96" t="s">
        <v>22</v>
      </c>
    </row>
    <row r="58" spans="3:12" ht="21" x14ac:dyDescent="0.35">
      <c r="C58" s="95" t="s">
        <v>23</v>
      </c>
      <c r="D58" s="97"/>
      <c r="E58" s="97"/>
      <c r="F58" s="102" t="s">
        <v>24</v>
      </c>
    </row>
    <row r="59" spans="3:12" ht="21" x14ac:dyDescent="0.35">
      <c r="C59" s="103" t="s">
        <v>19</v>
      </c>
      <c r="D59" s="99"/>
      <c r="E59" s="99"/>
      <c r="F59" s="96"/>
    </row>
  </sheetData>
  <mergeCells count="4">
    <mergeCell ref="D3:H3"/>
    <mergeCell ref="D19:H19"/>
    <mergeCell ref="D27:H27"/>
    <mergeCell ref="D40:H4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HR-TT๑</vt:lpstr>
      <vt:lpstr>HR-TT๒</vt:lpstr>
      <vt:lpstr>HR-TO๑</vt:lpstr>
      <vt:lpstr>HR-TO๒ </vt:lpstr>
      <vt:lpstr>HR-TT-TO</vt:lpstr>
      <vt:lpstr>Budget</vt:lpstr>
      <vt:lpstr>'HR-TO๒ '!Print_Titles</vt:lpstr>
      <vt:lpstr>'HR-TT๒'!Print_Titles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HR-TemporaryForcast_Form</dc:title>
  <dc:creator>Sathit Methijanyaphon</dc:creator>
  <cp:lastModifiedBy>Sathit Methijanyaphon</cp:lastModifiedBy>
  <cp:lastPrinted>2018-06-06T23:31:56Z</cp:lastPrinted>
  <dcterms:created xsi:type="dcterms:W3CDTF">2016-07-06T05:37:28Z</dcterms:created>
  <dcterms:modified xsi:type="dcterms:W3CDTF">2018-06-06T23:33:07Z</dcterms:modified>
</cp:coreProperties>
</file>